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ndra\Procedury 2024\USŁUGI\AL.0141.142.2024 PRZEGLĄDY I NAPRAWY WIND\"/>
    </mc:Choice>
  </mc:AlternateContent>
  <bookViews>
    <workbookView xWindow="0" yWindow="0" windowWidth="16380" windowHeight="8190" tabRatio="616" activeTab="1"/>
  </bookViews>
  <sheets>
    <sheet name="Grupa I Schody Formularz cenowy" sheetId="1" r:id="rId1"/>
    <sheet name="Grupa II Windy Formularz cenowy" sheetId="5" r:id="rId2"/>
    <sheet name="na 2016 wyjściowe" sheetId="2" state="hidden" r:id="rId3"/>
    <sheet name="IT1_2018" sheetId="3" state="hidden" r:id="rId4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7" i="5" l="1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167" i="3"/>
  <c r="G166" i="3"/>
  <c r="G165" i="3"/>
  <c r="G164" i="3"/>
  <c r="J163" i="3"/>
  <c r="F163" i="3"/>
  <c r="G162" i="3"/>
  <c r="G161" i="3"/>
  <c r="G160" i="3"/>
  <c r="G159" i="3"/>
  <c r="G158" i="3"/>
  <c r="G157" i="3"/>
  <c r="G156" i="3"/>
  <c r="G155" i="3"/>
  <c r="G154" i="3"/>
  <c r="J153" i="3"/>
  <c r="F153" i="3"/>
  <c r="G152" i="3"/>
  <c r="G151" i="3"/>
  <c r="G150" i="3"/>
  <c r="G149" i="3"/>
  <c r="J148" i="3"/>
  <c r="F148" i="3"/>
  <c r="G147" i="3"/>
  <c r="G146" i="3"/>
  <c r="G145" i="3"/>
  <c r="J144" i="3"/>
  <c r="F144" i="3"/>
  <c r="G143" i="3"/>
  <c r="G142" i="3"/>
  <c r="G141" i="3"/>
  <c r="G140" i="3"/>
  <c r="G139" i="3"/>
  <c r="G138" i="3"/>
  <c r="G137" i="3"/>
  <c r="G136" i="3"/>
  <c r="G135" i="3"/>
  <c r="G134" i="3"/>
  <c r="G133" i="3"/>
  <c r="J132" i="3"/>
  <c r="F132" i="3"/>
  <c r="G131" i="3"/>
  <c r="G130" i="3"/>
  <c r="G129" i="3"/>
  <c r="G128" i="3"/>
  <c r="G127" i="3"/>
  <c r="G126" i="3"/>
  <c r="J125" i="3"/>
  <c r="F125" i="3"/>
  <c r="G124" i="3"/>
  <c r="J123" i="3"/>
  <c r="G123" i="3"/>
  <c r="G122" i="3"/>
  <c r="G121" i="3"/>
  <c r="G120" i="3"/>
  <c r="G119" i="3"/>
  <c r="G118" i="3"/>
  <c r="G117" i="3"/>
  <c r="G116" i="3"/>
  <c r="G115" i="3"/>
  <c r="J114" i="3"/>
  <c r="F114" i="3"/>
  <c r="G114" i="3" s="1"/>
  <c r="G113" i="3"/>
  <c r="J112" i="3"/>
  <c r="G112" i="3"/>
  <c r="G111" i="3"/>
  <c r="G110" i="3"/>
  <c r="G109" i="3"/>
  <c r="G108" i="3"/>
  <c r="G107" i="3"/>
  <c r="G106" i="3"/>
  <c r="J105" i="3"/>
  <c r="G105" i="3"/>
  <c r="G104" i="3"/>
  <c r="J103" i="3"/>
  <c r="G102" i="3"/>
  <c r="G101" i="3"/>
  <c r="J100" i="3"/>
  <c r="G100" i="3"/>
  <c r="J99" i="3"/>
  <c r="G99" i="3"/>
  <c r="G98" i="3" s="1"/>
  <c r="J98" i="3"/>
  <c r="F98" i="3"/>
  <c r="G97" i="3"/>
  <c r="G96" i="3"/>
  <c r="G95" i="3"/>
  <c r="G94" i="3"/>
  <c r="G93" i="3" s="1"/>
  <c r="F93" i="3"/>
  <c r="J92" i="3"/>
  <c r="G92" i="3"/>
  <c r="G91" i="3"/>
  <c r="J90" i="3"/>
  <c r="G90" i="3"/>
  <c r="G89" i="3"/>
  <c r="J88" i="3"/>
  <c r="G88" i="3"/>
  <c r="F88" i="3"/>
  <c r="G87" i="3"/>
  <c r="G86" i="3"/>
  <c r="G85" i="3"/>
  <c r="G84" i="3"/>
  <c r="G83" i="3"/>
  <c r="G82" i="3"/>
  <c r="G81" i="3"/>
  <c r="G80" i="3" s="1"/>
  <c r="J80" i="3"/>
  <c r="F80" i="3"/>
  <c r="G79" i="3"/>
  <c r="G78" i="3"/>
  <c r="G77" i="3"/>
  <c r="G76" i="3"/>
  <c r="J75" i="3"/>
  <c r="G75" i="3"/>
  <c r="F75" i="3"/>
  <c r="G74" i="3"/>
  <c r="G73" i="3"/>
  <c r="G72" i="3"/>
  <c r="J71" i="3"/>
  <c r="G71" i="3"/>
  <c r="G70" i="3" s="1"/>
  <c r="J70" i="3"/>
  <c r="F70" i="3"/>
  <c r="G69" i="3"/>
  <c r="G68" i="3"/>
  <c r="J67" i="3"/>
  <c r="G66" i="3"/>
  <c r="G65" i="3"/>
  <c r="G64" i="3"/>
  <c r="J63" i="3"/>
  <c r="F63" i="3"/>
  <c r="G62" i="3"/>
  <c r="J61" i="3"/>
  <c r="G61" i="3"/>
  <c r="G60" i="3"/>
  <c r="J59" i="3"/>
  <c r="G59" i="3"/>
  <c r="J58" i="3"/>
  <c r="G58" i="3"/>
  <c r="J57" i="3"/>
  <c r="G57" i="3"/>
  <c r="G56" i="3"/>
  <c r="G55" i="3"/>
  <c r="G54" i="3"/>
  <c r="G53" i="3"/>
  <c r="J52" i="3"/>
  <c r="G52" i="3"/>
  <c r="J51" i="3"/>
  <c r="F51" i="3"/>
  <c r="G50" i="3"/>
  <c r="G49" i="3"/>
  <c r="J48" i="3"/>
  <c r="G48" i="3"/>
  <c r="F48" i="3"/>
  <c r="G47" i="3"/>
  <c r="G46" i="3"/>
  <c r="G45" i="3"/>
  <c r="J44" i="3"/>
  <c r="F44" i="3"/>
  <c r="G43" i="3"/>
  <c r="G42" i="3"/>
  <c r="G41" i="3"/>
  <c r="G40" i="3"/>
  <c r="G39" i="3"/>
  <c r="J38" i="3"/>
  <c r="F38" i="3"/>
  <c r="G37" i="3"/>
  <c r="T17" i="3"/>
  <c r="S17" i="3"/>
  <c r="J17" i="3"/>
  <c r="G17" i="3"/>
  <c r="G16" i="3"/>
  <c r="G15" i="3"/>
  <c r="G14" i="3"/>
  <c r="G13" i="3"/>
  <c r="G12" i="3"/>
  <c r="J11" i="3"/>
  <c r="F11" i="3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G3" i="2"/>
  <c r="F3" i="2"/>
  <c r="E3" i="2"/>
  <c r="D3" i="2"/>
  <c r="C3" i="2" s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8" i="5" l="1"/>
  <c r="I39" i="1"/>
  <c r="G11" i="3"/>
  <c r="G38" i="3"/>
  <c r="J10" i="3"/>
  <c r="G44" i="3"/>
  <c r="G63" i="3"/>
  <c r="G51" i="3" s="1"/>
  <c r="G103" i="3"/>
  <c r="G67" i="3" s="1"/>
  <c r="G10" i="3" s="1"/>
  <c r="F103" i="3"/>
  <c r="F67" i="3" s="1"/>
  <c r="F10" i="3" s="1"/>
</calcChain>
</file>

<file path=xl/comments1.xml><?xml version="1.0" encoding="utf-8"?>
<comments xmlns="http://schemas.openxmlformats.org/spreadsheetml/2006/main">
  <authors>
    <author/>
  </authors>
  <commentList>
    <comment ref="F12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user:
</t>
        </r>
        <r>
          <rPr>
            <sz val="9"/>
            <color rgb="FF000000"/>
            <rFont val="Tahoma"/>
            <family val="2"/>
            <charset val="238"/>
          </rPr>
          <t xml:space="preserve">oszczędność oleju opałowego po likwidacji kotłowni na Kaczej
</t>
        </r>
      </text>
    </comment>
    <comment ref="S17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
</t>
        </r>
        <r>
          <rPr>
            <sz val="9"/>
            <color rgb="FF000000"/>
            <rFont val="Tahoma"/>
            <family val="2"/>
            <charset val="238"/>
          </rPr>
          <t xml:space="preserve">materiały do informacji pasażerskiej 
</t>
        </r>
      </text>
    </comment>
    <comment ref="T17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
</t>
        </r>
        <r>
          <rPr>
            <sz val="9"/>
            <color rgb="FF000000"/>
            <rFont val="Tahoma"/>
            <family val="2"/>
            <charset val="238"/>
          </rPr>
          <t xml:space="preserve">materaiały do infrastruktury przystankowej i obiektów przystankowych
</t>
        </r>
      </text>
    </comment>
    <comment ref="F38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
likwidacja kotłowni olejowej na Kaczej i uruchomienia węzłów cieplnych zasilanych z sieci miejskiej_uruchomienie październik 
</t>
        </r>
      </text>
    </comment>
    <comment ref="J38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 dostawa ciepła z sieci miejskiej 
szacunken na 300 tys
</t>
        </r>
      </text>
    </comment>
    <comment ref="F59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user:
</t>
        </r>
        <r>
          <rPr>
            <sz val="9"/>
            <color rgb="FF000000"/>
            <rFont val="Tahoma"/>
            <family val="2"/>
            <charset val="238"/>
          </rPr>
          <t xml:space="preserve">dla IT1 wystarczy kwota 20 tys na potrzeby kotłowni i węzłów, reszta kwoty dotyczyła IN
</t>
        </r>
      </text>
    </comment>
    <comment ref="J70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
</t>
        </r>
        <r>
          <rPr>
            <sz val="9"/>
            <color rgb="FF000000"/>
            <rFont val="Tahoma"/>
            <family val="2"/>
            <charset val="238"/>
          </rPr>
          <t xml:space="preserve">nowa umowa z Orange od 1 maja 2017
</t>
        </r>
      </text>
    </comment>
    <comment ref="F94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
</t>
        </r>
        <r>
          <rPr>
            <sz val="9"/>
            <color rgb="FF000000"/>
            <rFont val="Tahoma"/>
            <family val="2"/>
            <charset val="238"/>
          </rPr>
          <t>nowa umowa z Oragne od 1 maja 2017</t>
        </r>
      </text>
    </comment>
    <comment ref="F95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Jacek Wojciechowski:
</t>
        </r>
        <r>
          <rPr>
            <sz val="9"/>
            <color rgb="FF000000"/>
            <rFont val="Tahoma"/>
            <family val="2"/>
            <charset val="238"/>
          </rPr>
          <t xml:space="preserve">nowa umowa z Orange od 1 maja 2017
</t>
        </r>
      </text>
    </comment>
  </commentList>
</comments>
</file>

<file path=xl/sharedStrings.xml><?xml version="1.0" encoding="utf-8"?>
<sst xmlns="http://schemas.openxmlformats.org/spreadsheetml/2006/main" count="1362" uniqueCount="968">
  <si>
    <t>Lp.</t>
  </si>
  <si>
    <t>Rodzaj urządzenia transportu bliskiego</t>
  </si>
  <si>
    <t>Lokalizacja</t>
  </si>
  <si>
    <t>Nr fabryczny urządzenia</t>
  </si>
  <si>
    <t>Nr ewidencyjny wg Urzędu Dozoru Technicznego</t>
  </si>
  <si>
    <t>Czasookres między przeglądami konserwacyjnymi urządzenia</t>
  </si>
  <si>
    <t>Ilość miesięcy realizacji usługi dla urządzenia</t>
  </si>
  <si>
    <t>Zryczałtowana miesięczna cena netto realizacji usługi dla urządzenia [zł]</t>
  </si>
  <si>
    <t>Cena  netto dla urządzenia w okresie obowiązywania umowy [zł]</t>
  </si>
  <si>
    <t>9 (7 x 8)</t>
  </si>
  <si>
    <t>Dźwig osobowy</t>
  </si>
  <si>
    <t>Rondo Kaponiera D1</t>
  </si>
  <si>
    <t>LK15486</t>
  </si>
  <si>
    <t>N 3119006412</t>
  </si>
  <si>
    <t>1 miesiąc</t>
  </si>
  <si>
    <t>Rondo Kaponiera D2</t>
  </si>
  <si>
    <t>LK15487</t>
  </si>
  <si>
    <t>N 3119006413</t>
  </si>
  <si>
    <t>Rondo Kaponiera D7</t>
  </si>
  <si>
    <t>LK15491</t>
  </si>
  <si>
    <t>N 3119006414</t>
  </si>
  <si>
    <t>Rondo Kaponiera D8</t>
  </si>
  <si>
    <t>LK15492</t>
  </si>
  <si>
    <t>N 3119006415</t>
  </si>
  <si>
    <t>Rondo Kaponiera D9</t>
  </si>
  <si>
    <t>LK15493</t>
  </si>
  <si>
    <t>N 3119006416</t>
  </si>
  <si>
    <t>Rondo Kaponiera D10</t>
  </si>
  <si>
    <t>LK15494</t>
  </si>
  <si>
    <t>N 3119006417</t>
  </si>
  <si>
    <t>Rondo Kaponiera D3</t>
  </si>
  <si>
    <t>LK15497</t>
  </si>
  <si>
    <t>N 3119006422</t>
  </si>
  <si>
    <t>Rondo Kaponiera D3.1</t>
  </si>
  <si>
    <t>LK15498</t>
  </si>
  <si>
    <t>N 3119006423</t>
  </si>
  <si>
    <t>Rondo Kaponiera D4</t>
  </si>
  <si>
    <t>LK16523</t>
  </si>
  <si>
    <t>N 3119006424</t>
  </si>
  <si>
    <t>Rondo Kaponiera D5</t>
  </si>
  <si>
    <t>LK16524</t>
  </si>
  <si>
    <t>N 3119006425</t>
  </si>
  <si>
    <t>Rondo Kaponiera D6</t>
  </si>
  <si>
    <t>LK16525</t>
  </si>
  <si>
    <t>N 3119006426</t>
  </si>
  <si>
    <t>Podest dla niepełnosprawnych</t>
  </si>
  <si>
    <t>Węzeł Rondo Kaponiera</t>
  </si>
  <si>
    <t>B-15-968</t>
  </si>
  <si>
    <t>N 3019001108</t>
  </si>
  <si>
    <t>B-15-967</t>
  </si>
  <si>
    <t>N 3019001109</t>
  </si>
  <si>
    <t>8129338</t>
  </si>
  <si>
    <t>N 3019001110</t>
  </si>
  <si>
    <t>PST Dworzec Zachodni</t>
  </si>
  <si>
    <t>P12E1715</t>
  </si>
  <si>
    <t>71DA-119</t>
  </si>
  <si>
    <t>P12E1716</t>
  </si>
  <si>
    <t>71DA-120</t>
  </si>
  <si>
    <t>P12E1724</t>
  </si>
  <si>
    <t>71DA-121</t>
  </si>
  <si>
    <t>P12E1723</t>
  </si>
  <si>
    <t>71DA-122</t>
  </si>
  <si>
    <t>Głogowska-wieżowiec</t>
  </si>
  <si>
    <t>OE 1/50</t>
  </si>
  <si>
    <t>N3119002515</t>
  </si>
  <si>
    <t>Głogowska - WS1</t>
  </si>
  <si>
    <t>HB 750AA</t>
  </si>
  <si>
    <t>N3119002240</t>
  </si>
  <si>
    <t>Dźwig towarowy</t>
  </si>
  <si>
    <t>BKG 300</t>
  </si>
  <si>
    <t>N3119002241</t>
  </si>
  <si>
    <t>Forteczna - WS3</t>
  </si>
  <si>
    <t>PBD</t>
  </si>
  <si>
    <t>N3119002598</t>
  </si>
  <si>
    <t>Dźwignik</t>
  </si>
  <si>
    <t>Franowo-HG</t>
  </si>
  <si>
    <t>EH-1500</t>
  </si>
  <si>
    <t>N4519002323</t>
  </si>
  <si>
    <t>Podest ruchomy</t>
  </si>
  <si>
    <t>Franowo-lakiernia</t>
  </si>
  <si>
    <t>PPP-1</t>
  </si>
  <si>
    <t>N3719002624</t>
  </si>
  <si>
    <t>2 miesiące</t>
  </si>
  <si>
    <t>N3719002625</t>
  </si>
  <si>
    <t>N3719002626</t>
  </si>
  <si>
    <t>N3719002627</t>
  </si>
  <si>
    <t>Trasa na Franowo</t>
  </si>
  <si>
    <t>Pilawa</t>
  </si>
  <si>
    <t>N3119005076</t>
  </si>
  <si>
    <t>N3119005077</t>
  </si>
  <si>
    <t>N3119005078</t>
  </si>
  <si>
    <t>N3119005079</t>
  </si>
  <si>
    <t>N3119005080</t>
  </si>
  <si>
    <t>N3119005081</t>
  </si>
  <si>
    <t>Most Teatralny</t>
  </si>
  <si>
    <t>XPL79213RK</t>
  </si>
  <si>
    <t>N3119007510</t>
  </si>
  <si>
    <t>ROCZNY KOSZT PRZEGLĄDÓW PLANOWYCH NETTO</t>
  </si>
  <si>
    <t xml:space="preserve">                                                                                                                                                                                     DATA :       ……………….…………………………………………………………….…………… 
                                                                                                                                                                                                        Podpis osób wskazanych w dokumencie uprawniającym  
                                                                                                                                                                                           do występowania w obrocie prawnym lub posiadających pełnomocnictwo</t>
  </si>
  <si>
    <t>Koszt jednostkowy</t>
  </si>
  <si>
    <t>Szacowana ilość</t>
  </si>
  <si>
    <t>Cena razem</t>
  </si>
  <si>
    <t>Stawka roboczogodziny do prac innych niż konserwacja</t>
  </si>
  <si>
    <t>Jednorazowe przybycie na obiekt do wezwania lub uwalniania pasażerów</t>
  </si>
  <si>
    <t>Dostawa i wymiana przycisku kasety wezwań lub panelu wewnątrz kabiny</t>
  </si>
  <si>
    <t>Dostawa i wymiana bariery optycznej windy</t>
  </si>
  <si>
    <t>Dostawa i wymiana Falownika wraz z programowaniem</t>
  </si>
  <si>
    <t>Dostawa i wymiana sterownika napędu drzwi Fermator VVVF5 +</t>
  </si>
  <si>
    <t>Dostawa i wymiana krzywki drzwi kabinowych wraz z mechanizmem zamykania / otwierania</t>
  </si>
  <si>
    <t>Dostawa i wymiana akumulatora (UPS)</t>
  </si>
  <si>
    <t>ROCZNY KOSZT PRAC NAPRAWCZYCH</t>
  </si>
  <si>
    <t>Schody ruchome FML 350-800</t>
  </si>
  <si>
    <t>Rondo Kaponiera SR6 A</t>
  </si>
  <si>
    <t>SL/F 1442-14</t>
  </si>
  <si>
    <t>N 3919000220</t>
  </si>
  <si>
    <t>Rondo Kaponiera SR6 B</t>
  </si>
  <si>
    <t>SL/F 1443-14</t>
  </si>
  <si>
    <t>N 3919000221</t>
  </si>
  <si>
    <t>Rondo Kaponiera SR7 A</t>
  </si>
  <si>
    <t>SL/F 1445-14</t>
  </si>
  <si>
    <t>N 3919000222</t>
  </si>
  <si>
    <t>Rondo Kaponiera SR7 B</t>
  </si>
  <si>
    <t>SL/F 1444-14</t>
  </si>
  <si>
    <t>N 3919000223</t>
  </si>
  <si>
    <t>Rondo Kaponiera SR10 B</t>
  </si>
  <si>
    <t>SL/F 00957-15</t>
  </si>
  <si>
    <t>N 3919000224</t>
  </si>
  <si>
    <t>Rondo Kaponiera SR10 A</t>
  </si>
  <si>
    <t>SL/F 00958-15</t>
  </si>
  <si>
    <t>N 3919000225</t>
  </si>
  <si>
    <t>Rondo Kaponiera SR9 B</t>
  </si>
  <si>
    <t>SL/F 1622-14</t>
  </si>
  <si>
    <t>N 3919000226</t>
  </si>
  <si>
    <t>Rondo Kaponiera SR9 A</t>
  </si>
  <si>
    <t>SL/F 1621-14</t>
  </si>
  <si>
    <t>N 3919000227</t>
  </si>
  <si>
    <t>Rondo Kaponiera SR8 B</t>
  </si>
  <si>
    <t>SL/F 1440-14</t>
  </si>
  <si>
    <t>N 3919000228</t>
  </si>
  <si>
    <t>Rondo Kaponiera SR8 A</t>
  </si>
  <si>
    <t>SL/F 1441-14</t>
  </si>
  <si>
    <t>N 3919000229</t>
  </si>
  <si>
    <t>Rondo Kaponiera SR11 B</t>
  </si>
  <si>
    <t>SL/F 00959-15</t>
  </si>
  <si>
    <t>N 3919000230</t>
  </si>
  <si>
    <t>Rondo Kaponiera SR12 B</t>
  </si>
  <si>
    <t>SL/F 00960-15</t>
  </si>
  <si>
    <t>N 3919000231</t>
  </si>
  <si>
    <t>Rondo Kaponiera SR12 A</t>
  </si>
  <si>
    <t>SL/F 00961-15</t>
  </si>
  <si>
    <t>N 3919000232</t>
  </si>
  <si>
    <t>Rondo Kaponiera SR13 A</t>
  </si>
  <si>
    <t>SL/F 00962-15</t>
  </si>
  <si>
    <t>N 3919000233</t>
  </si>
  <si>
    <t>Rondo Kaponiera SR11 A</t>
  </si>
  <si>
    <t>SL/F 00963-15</t>
  </si>
  <si>
    <t>N 3919000234</t>
  </si>
  <si>
    <t>Rondo Kaponiera SR13 B</t>
  </si>
  <si>
    <t>SL/F 00964-15</t>
  </si>
  <si>
    <t>N 3919000235</t>
  </si>
  <si>
    <t>Rondo Kaponiera SR1 A</t>
  </si>
  <si>
    <t>SL/F 00590-15</t>
  </si>
  <si>
    <t>N 3919000236</t>
  </si>
  <si>
    <t>Rondo Kaponiera SR1 B</t>
  </si>
  <si>
    <t>SL/F 00591-15</t>
  </si>
  <si>
    <t>N 3919000237</t>
  </si>
  <si>
    <t>Rondo Kaponiera SR2 B</t>
  </si>
  <si>
    <t>SL/F 00592-15</t>
  </si>
  <si>
    <t>N 3919000238</t>
  </si>
  <si>
    <t>Rondo Kaponiera SR2 A</t>
  </si>
  <si>
    <t>SL/F 00593-15</t>
  </si>
  <si>
    <t>N 3919000239</t>
  </si>
  <si>
    <t>Rondo Kaponiera SR5 A</t>
  </si>
  <si>
    <t>SL/F 01293-15</t>
  </si>
  <si>
    <t>N 3919000240</t>
  </si>
  <si>
    <t>Rondo Kaponiera SR5 B</t>
  </si>
  <si>
    <t>SL/F 01294-15</t>
  </si>
  <si>
    <t>N 3919000241</t>
  </si>
  <si>
    <t>Rondo Kaponiera SR3 B</t>
  </si>
  <si>
    <t>SL/F 01295-15</t>
  </si>
  <si>
    <t>N 3919000242</t>
  </si>
  <si>
    <t>Rondo Kaponiera SR3 A</t>
  </si>
  <si>
    <t>SL/F 01296-15</t>
  </si>
  <si>
    <t>N 3919000243</t>
  </si>
  <si>
    <t>Rondo Kaponiera SR4 B</t>
  </si>
  <si>
    <t>SL/F 01297-15</t>
  </si>
  <si>
    <t>N 3919000244</t>
  </si>
  <si>
    <t>Rondo Kaponiera SR4 A</t>
  </si>
  <si>
    <t>SL/F 01298-15</t>
  </si>
  <si>
    <t>N 3919000245</t>
  </si>
  <si>
    <t>Schody ruchome</t>
  </si>
  <si>
    <t>P12S1717</t>
  </si>
  <si>
    <t>71DS-5</t>
  </si>
  <si>
    <t>co 15 dni</t>
  </si>
  <si>
    <t>P12S1718</t>
  </si>
  <si>
    <t>71DS-6</t>
  </si>
  <si>
    <t xml:space="preserve"> P12S1719</t>
  </si>
  <si>
    <t>71DS-7</t>
  </si>
  <si>
    <t>P12S1720</t>
  </si>
  <si>
    <t>71DS-8</t>
  </si>
  <si>
    <t>P12S1721</t>
  </si>
  <si>
    <t>71DS-9</t>
  </si>
  <si>
    <t>P12S1722</t>
  </si>
  <si>
    <t>71DS-10</t>
  </si>
  <si>
    <t>Jednorazowe przybycie na obiekt do wezwania innego niż konserwacja</t>
  </si>
  <si>
    <t>Dostawa i wymiana kompletu łańcuchów napędu poręczy</t>
  </si>
  <si>
    <t>Dostawa i wymiana czujnika obecności stopnia</t>
  </si>
  <si>
    <t>Dostawa i wymiana listwy grzebieniowej</t>
  </si>
  <si>
    <t>Dostawa i wymiana łańcucha głównego napędu wciągarki schodów</t>
  </si>
  <si>
    <t>Dostawa i wymiana kompletu poręczy schodów ruchomych</t>
  </si>
  <si>
    <t>Dostawa i wymiana fotokomórki schodów</t>
  </si>
  <si>
    <t>Dostawa i wymiana łańcucha transportowego stopni schodów - łańcuch główny</t>
  </si>
  <si>
    <t>Dostawa i wymiana łańcucha nawrotu poręczy</t>
  </si>
  <si>
    <t>Dostawa i wymiana stacyjki włączeniowej</t>
  </si>
  <si>
    <t>Dostawa i wymiana hamulca dodatkowego (wraz z regulacją)</t>
  </si>
  <si>
    <t>Dostawa i wymiana stopnia schodów ruchomych przy konieczności jednoczesnej wymiany powyżej 50 stopni z uwzględnieniem dostawy nie dłuższym niż 30 dni</t>
  </si>
  <si>
    <t>Dostawa i wymiana stopnia schodów ruchomych (pojedynczy element)</t>
  </si>
  <si>
    <t>Wyszczególnienie</t>
  </si>
  <si>
    <t>Plan usług suma dla MPK i UD w 2b</t>
  </si>
  <si>
    <t>Usługi tylko dla MPK</t>
  </si>
  <si>
    <t>Materiały tylko dla MPK</t>
  </si>
  <si>
    <t>Koszt usług obcych dla UD-  wykazany w 2b</t>
  </si>
  <si>
    <t>Materiały dla UD wykazane w 2b</t>
  </si>
  <si>
    <t>Opis prac</t>
  </si>
  <si>
    <t>1. Materiały</t>
  </si>
  <si>
    <t xml:space="preserve"> - paliwo transportowe w tym:</t>
  </si>
  <si>
    <t>411-21-000</t>
  </si>
  <si>
    <t>Pozostałe paliwa</t>
  </si>
  <si>
    <t>411-21-001</t>
  </si>
  <si>
    <t>Paliwa-etylina</t>
  </si>
  <si>
    <t>411-21-002</t>
  </si>
  <si>
    <t xml:space="preserve">Paliwa-olej napędowy </t>
  </si>
  <si>
    <t>411-21-003</t>
  </si>
  <si>
    <t xml:space="preserve"> - oleje</t>
  </si>
  <si>
    <t>411-21-004</t>
  </si>
  <si>
    <t xml:space="preserve"> - smary</t>
  </si>
  <si>
    <t xml:space="preserve"> - ogumienie w tym:</t>
  </si>
  <si>
    <t>411-22-000</t>
  </si>
  <si>
    <t>Ogumienie</t>
  </si>
  <si>
    <t>411-22-005</t>
  </si>
  <si>
    <t>akcesoria wulkanizacyjne</t>
  </si>
  <si>
    <t>411-22-006</t>
  </si>
  <si>
    <t>opony</t>
  </si>
  <si>
    <t>411-22-007</t>
  </si>
  <si>
    <t>dętki</t>
  </si>
  <si>
    <t>411-22-008</t>
  </si>
  <si>
    <t>ochraniacze</t>
  </si>
  <si>
    <t xml:space="preserve"> - artykuły biurowe w tym;</t>
  </si>
  <si>
    <t>pozostałe materiały bez paliwa, ogumienia,itp.</t>
  </si>
  <si>
    <t>Materiały do napraw i eksploatacji w całym MPK - pobrane przez IT1</t>
  </si>
  <si>
    <t>Awarie na agregatów spalwalniczych IT3</t>
  </si>
  <si>
    <t>Dodatkowe urządzenia i telefony GSM całe MPK</t>
  </si>
  <si>
    <t>Wymiana źródeł światła dużej mocy na LED całe MPK</t>
  </si>
  <si>
    <t>411-65-057</t>
  </si>
  <si>
    <t>Artykuły biurowe -druki niemagazynowe -Zużycie materiałów</t>
  </si>
  <si>
    <t xml:space="preserve"> - prenumerata, pomoce dydaktyczne w tym;</t>
  </si>
  <si>
    <t>411-65-055</t>
  </si>
  <si>
    <t>Artykuły biurowe -prenumerata niemagazynowe -Zużycie materiałów</t>
  </si>
  <si>
    <t>411-65-056</t>
  </si>
  <si>
    <t>Artykuły biurowe -kalendarze niemagazynowe -Zużycie materiałów</t>
  </si>
  <si>
    <t xml:space="preserve"> - pozostałe materiały niemagazynowe w tym;</t>
  </si>
  <si>
    <t>411-65-020</t>
  </si>
  <si>
    <t>Zużycie materiałów - poz.materiały wydziałowe</t>
  </si>
  <si>
    <t>411-50-000</t>
  </si>
  <si>
    <t>Zużycie materiałów - materiały wg spisu-pozostałe</t>
  </si>
  <si>
    <t>411-00-067</t>
  </si>
  <si>
    <t>Artykuły spożywcze -Zużycie materiałów</t>
  </si>
  <si>
    <t>411-00-027</t>
  </si>
  <si>
    <t>pozostałe materiały wydziałowe - Zużycie materiałów</t>
  </si>
  <si>
    <t xml:space="preserve"> - środki czystości w tym:</t>
  </si>
  <si>
    <t>411-25-000</t>
  </si>
  <si>
    <t>Zużycie materiałów - środki czystości-pozostałe</t>
  </si>
  <si>
    <t>411-25-056</t>
  </si>
  <si>
    <t>Zużycie materiałów - środki czystości-do sprzątania</t>
  </si>
  <si>
    <t>411-03</t>
  </si>
  <si>
    <t xml:space="preserve"> - materiały bezpośrednie taboru gospodarczego</t>
  </si>
  <si>
    <t>411-03-000</t>
  </si>
  <si>
    <t>Materiały bezpośrednie taboru gospodarczego-pozostałe -Zużycie materiałów</t>
  </si>
  <si>
    <t>411-03-009</t>
  </si>
  <si>
    <t>Materiały bezpośrednie taboru gospodarczego-szyby -Zużycie materiałów</t>
  </si>
  <si>
    <t>411-03-010</t>
  </si>
  <si>
    <t>Materiały bezpośrednie taboru gospodarczego-wyroby gumowe -Zużycie materiałów</t>
  </si>
  <si>
    <t>411-03-011</t>
  </si>
  <si>
    <t>Materiały bezpośrednie taboru gospodarczego-części układu hamulcowego -Zużycie materiałów</t>
  </si>
  <si>
    <t>411-03-012</t>
  </si>
  <si>
    <t>Materiały bezpośrednie taboru gospodarczego-wyroby z tworzyw sztucznych -Zużycie materiałów</t>
  </si>
  <si>
    <t>411-03-013</t>
  </si>
  <si>
    <t>Materiały bezpośrednie taboru gospodarczego-części gumowe -Zużycie materiałów</t>
  </si>
  <si>
    <t>411-03-015</t>
  </si>
  <si>
    <t>Materiały bezpośrednie taboru gospodarczego-linki tkaniny techniczne -Zużycie materiałów</t>
  </si>
  <si>
    <t>411-03-016</t>
  </si>
  <si>
    <t>Materiały bezpośrednie  taboru gospodarczeg-sprężyny -Zużycie materiałów</t>
  </si>
  <si>
    <t>411-03-018</t>
  </si>
  <si>
    <t>Materiały bezpośrednie taboru gospodarczego-łożyska -Zużycie materiałów</t>
  </si>
  <si>
    <t>411-03-020</t>
  </si>
  <si>
    <t>Materiały bezpośrednie taboru gospodarczego-żródła światła i oprawy -Zużycie materiałów</t>
  </si>
  <si>
    <t>411-03-021</t>
  </si>
  <si>
    <t>Materiały bezpośrednie taboru gospodarczego-akumulatory, baterie i ogniwa -Zużycie materiałów</t>
  </si>
  <si>
    <t>411-03-023</t>
  </si>
  <si>
    <t>Materiały bezpośrednie taboru gospodarczego-akcesoria samochodowe Zużycie materiałów</t>
  </si>
  <si>
    <t>411-03-024</t>
  </si>
  <si>
    <t>Materiały bezpośrednie taboru gospodarczego-filtry i wkłady filtrów -Zużycie materiałów</t>
  </si>
  <si>
    <t>411-03-025</t>
  </si>
  <si>
    <t>Materiały bezpośrednie taboru gospodarczego-elementy układów pneumatycznych -Zużycie materiałów</t>
  </si>
  <si>
    <t>411-03-026</t>
  </si>
  <si>
    <t>Materiały bezpośrednie taboru gos-tachografy i symulatory, rejestratory zdarzeń -Zużycie materiałów</t>
  </si>
  <si>
    <t>411-03-028</t>
  </si>
  <si>
    <t>Materiały bezpośrednie  taboru gospodarczego-części i podzespoły elektroniczne -Zużycie materiałów</t>
  </si>
  <si>
    <t>411-03-029</t>
  </si>
  <si>
    <t>Materiały bezpośrednie  taboru gospodarczego-części silników spalinowych -Zużycie materiałów</t>
  </si>
  <si>
    <t>411-03-066</t>
  </si>
  <si>
    <t>Materiały bezpośrednie taboru gospodarczego-części układów elektrycznych -Zużycie materiałów</t>
  </si>
  <si>
    <t>411-04</t>
  </si>
  <si>
    <t xml:space="preserve"> - materiały bezpośrednie maszyn i urządzeń</t>
  </si>
  <si>
    <t>411-04-000</t>
  </si>
  <si>
    <t>Materiały bezpośrednie maszyn i urządzeń-pozostałe -Zużycie materiałów</t>
  </si>
  <si>
    <t>411-04-009</t>
  </si>
  <si>
    <t>Materiały bezpośrednie maszyn i urządzeń-szyby -Zużycie materiałów</t>
  </si>
  <si>
    <t>411-04-010</t>
  </si>
  <si>
    <t>Zużycie materiałów - materiały bezpośrednie maszyn i urządzeń-wyroby gumowe</t>
  </si>
  <si>
    <t>411-04-012</t>
  </si>
  <si>
    <t>Zużycie materiałów - materiały bezpośrednie maszyn i urządzeń-wyroby z tworzyw sztucznych</t>
  </si>
  <si>
    <t>411-04-013</t>
  </si>
  <si>
    <t>Zużycie materiałów - materiały bezpośrednie maszyn i urządzeń-części gumowe</t>
  </si>
  <si>
    <t>411-04-015</t>
  </si>
  <si>
    <t>Zużycie materiałów - materiały bezpośrednie maszyn i urządzeń-linki tkaniny techniczne</t>
  </si>
  <si>
    <t>411-04-017</t>
  </si>
  <si>
    <t>Zużycie materiałów - materiały bezpośrednie maszyn i urządzeń-przyciski</t>
  </si>
  <si>
    <t>411-04-018</t>
  </si>
  <si>
    <t>Zużycie materiałów - materiały bezpośrednie maszyn i urządzeń-łożyska</t>
  </si>
  <si>
    <t>411-04-020</t>
  </si>
  <si>
    <t>Zużycie materiałów - materiały bezpośrednie maszyn i urządzeń-żródła światła i oprawy</t>
  </si>
  <si>
    <t>411-04-021</t>
  </si>
  <si>
    <t>Zużycie materiałów - materiały bezpośrednie maszyn i urządzeń-akumulatory, baterie i ogniwa</t>
  </si>
  <si>
    <t>411-04-022</t>
  </si>
  <si>
    <t>Zużycie materiałów - materiały bezpośrednie maszyn i urządzeń-urządzenia pomiarowe i mierniki</t>
  </si>
  <si>
    <t>411-04-024</t>
  </si>
  <si>
    <t>Zużycie materiałów - materiały bezpośrednie maszyn i urządzeń-filtry i wkłady filtrów</t>
  </si>
  <si>
    <t>411-04-028</t>
  </si>
  <si>
    <t>Zużycie materiałów - materiały bezpośrednie  maszyn i urządzeń-części i podzespoły elektroniczne</t>
  </si>
  <si>
    <t>411-04-035</t>
  </si>
  <si>
    <t>Zużycie materiałów - materiały bezpośrednie maszyn i urządzeń-ogrzeczacze i grzałki</t>
  </si>
  <si>
    <t>411-10</t>
  </si>
  <si>
    <t xml:space="preserve"> - materiały pozostałe hutnicze w tym:</t>
  </si>
  <si>
    <t>411-10-000</t>
  </si>
  <si>
    <t>Zużycie materiałów - materiały pozostałe hutnicze-pozostałe</t>
  </si>
  <si>
    <t>411-10-081</t>
  </si>
  <si>
    <t>Zużycie materiałów - pozostałe - hutnicze-pręty stalowe (okrągłe, sześciokątne, kwadratowe, płaskie)</t>
  </si>
  <si>
    <t>411-10-082</t>
  </si>
  <si>
    <t>Zużycie materiałów - hutnicze-pręty metali kolor.(midź, mosiądz, brąz) - płaskie, okrągłe, kwadr</t>
  </si>
  <si>
    <t>411-10-083</t>
  </si>
  <si>
    <t>Zużycie materiałów - materiały pozostałe hutnicze-blachy stalowe</t>
  </si>
  <si>
    <t>411-10-084</t>
  </si>
  <si>
    <t>Zużycie materiałów - materiały pozostałe hutnicze-blachy stalowe ocynkowane</t>
  </si>
  <si>
    <t>411-10-085</t>
  </si>
  <si>
    <t>Zużycie materiałów - materiały pozostałe hutnicze-blachy z metali kolorowych</t>
  </si>
  <si>
    <t>411-10-086</t>
  </si>
  <si>
    <t>Zużycie materiałów -  hutnicze-kształtowniki stalowe (ceowniki, teowniki, kątowniki)</t>
  </si>
  <si>
    <t>411-10-087</t>
  </si>
  <si>
    <t>Zużycie materiałów - materiały pozostałe hutnicze-kształtowniki z metali kolorowych</t>
  </si>
  <si>
    <t>411-10-088</t>
  </si>
  <si>
    <t>Zużycie materiałów - materiały pozostałe hutnicze-druty stalowe</t>
  </si>
  <si>
    <t>411-11</t>
  </si>
  <si>
    <t xml:space="preserve"> - materiały pozostałe drewniane w tym:</t>
  </si>
  <si>
    <t>411-11-000</t>
  </si>
  <si>
    <t>Zużycie materiałów - materiały pozostałe drewniane-pozostałe</t>
  </si>
  <si>
    <t>411-11-032</t>
  </si>
  <si>
    <t>Zużycie materiałów - materiały pozostałe drewniane-odpady</t>
  </si>
  <si>
    <t>411-11-077</t>
  </si>
  <si>
    <t>Zużycie materiałów - materiały pozostałe drewniane-sklejki liściaste wodoodporne</t>
  </si>
  <si>
    <t>411-11-089</t>
  </si>
  <si>
    <t>Zużycie materiałów -materiały pozostałe drewniane-tarcice bukowe, dębowe, sosnowe - klasy i grubości</t>
  </si>
  <si>
    <t>411-12</t>
  </si>
  <si>
    <t xml:space="preserve"> - materiały pozostałe elektryczne w tym:</t>
  </si>
  <si>
    <t>411-12-000</t>
  </si>
  <si>
    <t>Zużycie materiałów - materiały pozostałe elektryczne-pozostałe</t>
  </si>
  <si>
    <t>411-12-012</t>
  </si>
  <si>
    <t>Zużycie materiałów - materiały pozostałe elektryczne-wyroby z tworzyw sztucznych</t>
  </si>
  <si>
    <t>411-12-013</t>
  </si>
  <si>
    <t>Zużycie materiałów - materiały pozostałe elektryczne-części gumowe</t>
  </si>
  <si>
    <t>411-12-017</t>
  </si>
  <si>
    <t>Zużycie materiałów - materiały pozostałe elektryczne-przyciski</t>
  </si>
  <si>
    <t>411-12-020</t>
  </si>
  <si>
    <t>Zużycie materiałów - materiały pozostałe elektryczne-żródła światła i oprawy</t>
  </si>
  <si>
    <t>411-12-034</t>
  </si>
  <si>
    <t>Zużycie materiałów - materiały pozostałe elektryczne-styczniki przekaźniki ograniczniki</t>
  </si>
  <si>
    <t>411-12-035</t>
  </si>
  <si>
    <t>Zużycie materiałów - materiały pozostałe elektryczne-ogrzewacze i grzałki</t>
  </si>
  <si>
    <t>411-12-036</t>
  </si>
  <si>
    <t>Zużycie materiałów - materiały pozostałe elektryczne-izolatory</t>
  </si>
  <si>
    <t>411-12-037</t>
  </si>
  <si>
    <t>Zużycie materiałów - materiały pozostałe elektryczne-kable i przewody elektryczne do 1000 V</t>
  </si>
  <si>
    <t>411-12-038</t>
  </si>
  <si>
    <t>Zużycie materiałów - materiały pozostałe elektryczne-miedziane przewody i linki gołe</t>
  </si>
  <si>
    <t>411-12-039</t>
  </si>
  <si>
    <t>Zużycie materiałów - materiały pozostałe elektryczne-stalowe druty i linki</t>
  </si>
  <si>
    <t>411-12-040</t>
  </si>
  <si>
    <t>Zużycie materiałów - materiały pozostałe elektryczne-kable i przewody elektryczne powyżej 1000 V</t>
  </si>
  <si>
    <t>411-12-066</t>
  </si>
  <si>
    <t>Zużycie materiałów - materiałypozostałe elektryczne-części układów elektrycznych</t>
  </si>
  <si>
    <t>411-13</t>
  </si>
  <si>
    <t xml:space="preserve">materiały  chemiczne w tym: </t>
  </si>
  <si>
    <t>411-13-000</t>
  </si>
  <si>
    <t>Zużycie materiałów - materiały pozostałe chemiczne-pozostałe</t>
  </si>
  <si>
    <t>411-13-012</t>
  </si>
  <si>
    <t>Zużycie materiałów - materiałypozostałe chemiczne-wyroby z tworzyw sztucznych</t>
  </si>
  <si>
    <t>411-13-013</t>
  </si>
  <si>
    <t>Zużycie materiałów - materiały pozostałe chemiczne-części gumowe</t>
  </si>
  <si>
    <t>411-13-041</t>
  </si>
  <si>
    <t>Zużycie materiałów - materiały pozostałe chemiczne-preparaty specjalistyczne</t>
  </si>
  <si>
    <t>411-13-042</t>
  </si>
  <si>
    <t>Zużycie materiałów - materiały pozostałe chemiczne-gazy techniczne</t>
  </si>
  <si>
    <t>411-13-043</t>
  </si>
  <si>
    <t>Zużycie materiałów - materiały pozostałe chemiczne-farby i rozpuszczalniki i akcesoria malarskie</t>
  </si>
  <si>
    <t>411-16</t>
  </si>
  <si>
    <t>Materiały budowlane</t>
  </si>
  <si>
    <t>411-16-000</t>
  </si>
  <si>
    <t>Zużycie materiałów - materiały pozostałe budowlane-pozostałe</t>
  </si>
  <si>
    <t>411-16-012</t>
  </si>
  <si>
    <t>Zużycie materiałów - materiały pozostałe budowlane-wyroby z tworzyw sztucznych</t>
  </si>
  <si>
    <t>411-16-046</t>
  </si>
  <si>
    <t>Zużycie materiałów - materiały pozostałe budowlane-kruszywa</t>
  </si>
  <si>
    <t>411-16-047</t>
  </si>
  <si>
    <t>Zużycie materiałów - materiały pozostałe budowlane-masa asfaltowa</t>
  </si>
  <si>
    <t>411-16-048</t>
  </si>
  <si>
    <t>Zużycie materiałów - materiały pozostałe budowlane-beton</t>
  </si>
  <si>
    <t>411-16-049</t>
  </si>
  <si>
    <t>Zużycie materiałów - materiały pozostałe budowlane-wyroby betonowe</t>
  </si>
  <si>
    <t>411-17</t>
  </si>
  <si>
    <t>materiały  NARZĘDZIA</t>
  </si>
  <si>
    <t>411-17-000</t>
  </si>
  <si>
    <t>Zużycie materiałów - materiały pozostałe NARZĘDZIA - pozostałe</t>
  </si>
  <si>
    <t>411-17-022</t>
  </si>
  <si>
    <t>Zużycie materiałów - materiały pozostałe NARZĘDZIA - urządzenia pomiarowe mierniki</t>
  </si>
  <si>
    <t>411-17-050</t>
  </si>
  <si>
    <t>Zużycie materiałów - materiały pozostałe  NARZĘDZIA - narzędzia ręczne</t>
  </si>
  <si>
    <t>411-17-063</t>
  </si>
  <si>
    <t>Zużycie materiałów - materiały pozostałe  NARZĘDZIA - elektronarzędzia</t>
  </si>
  <si>
    <t>411-17-064</t>
  </si>
  <si>
    <t>Zużycie materiałów - materiały pozostałe  NARZĘDZIA - narzędzia pneumatyczne</t>
  </si>
  <si>
    <t>411-20</t>
  </si>
  <si>
    <t>materiały pozostałe</t>
  </si>
  <si>
    <t xml:space="preserve">materiały pozostałe - kosze na śmieci przystankowe </t>
  </si>
  <si>
    <t>Zużycie materiałów - pozostałe materiały-pozostałe</t>
  </si>
  <si>
    <t>411-20-000</t>
  </si>
  <si>
    <t>411-20-009</t>
  </si>
  <si>
    <t>Zużycie materiałów - pozostałe materiały-szyby</t>
  </si>
  <si>
    <t>411-20-010</t>
  </si>
  <si>
    <t>Zużycie materiałów - pozostałe materiały-wyroby gumowe</t>
  </si>
  <si>
    <t>411-20-012</t>
  </si>
  <si>
    <t>Zużycie materiałów - pozostałe materiały-wyroby z tworzyw sztucznych</t>
  </si>
  <si>
    <t>411-20-013</t>
  </si>
  <si>
    <t>Zużycie materiałów - pozostałe materiały-części gumowe</t>
  </si>
  <si>
    <t>411-20-015</t>
  </si>
  <si>
    <t>Zużycie materiałów - pozostałe materiały-linki tkaniny techniczne</t>
  </si>
  <si>
    <t>411-20-018</t>
  </si>
  <si>
    <t>Zużycie materiałów - pozostałe materiały-łożyska</t>
  </si>
  <si>
    <t>411-20-020</t>
  </si>
  <si>
    <t>Zużycie materiałów - pozostałe materiały-żródła światła i oprawy</t>
  </si>
  <si>
    <t>411-20-021</t>
  </si>
  <si>
    <t>Zużycie materiałów - pozostałe materiały-akumulatory, baterie i ogniwa</t>
  </si>
  <si>
    <t>411-20-022</t>
  </si>
  <si>
    <t>Zużycie materiałów - pozostałe materiały-urządzenia pomiarowe i mierniki</t>
  </si>
  <si>
    <t>411-20-024</t>
  </si>
  <si>
    <t>Zużycie materiałów - pozostałe materiały-filtry i wkłady  filtrów</t>
  </si>
  <si>
    <t>411-20-028</t>
  </si>
  <si>
    <t>Zużycie materiałów -  pozostałe materiały-części i podzespoły elektroniczne</t>
  </si>
  <si>
    <t>411-20-032</t>
  </si>
  <si>
    <t>Zużycie materiałów - pozostałe materiały-odpady</t>
  </si>
  <si>
    <t>411-20-050</t>
  </si>
  <si>
    <t>Zużycie materiałów - materiały niskocenne (wyposażenie) - przedmioty długotrwałego użytku</t>
  </si>
  <si>
    <t>411-20-052</t>
  </si>
  <si>
    <t>Zużycie materiałów - pozostałe materiały-węgiel koks</t>
  </si>
  <si>
    <t>411-20-053</t>
  </si>
  <si>
    <t>Zużycie materiałów - pozostałe materiały-sanitarno-instalacyjne</t>
  </si>
  <si>
    <t>411-20-054</t>
  </si>
  <si>
    <t>Zużycie materiałów - pozostałe  BHP-art.. BHP</t>
  </si>
  <si>
    <t>411-20-065</t>
  </si>
  <si>
    <t>Zużycie materiałów - pozostałe materiały-płyny eksploatacyjne</t>
  </si>
  <si>
    <t>411-20-078</t>
  </si>
  <si>
    <t>Zużycie materiałów - pozostałe materiały-wyroby ścierne</t>
  </si>
  <si>
    <t>411-20-079</t>
  </si>
  <si>
    <t>Zużycie materiałów - pozostałe materiały-wyroby i materiały do spawania i lutowania</t>
  </si>
  <si>
    <t>411-20-090</t>
  </si>
  <si>
    <t>Zużycie materiałów - pozostałe materiały-akcesoria meblowe</t>
  </si>
  <si>
    <t>411-20-091</t>
  </si>
  <si>
    <t>Zużycie materiałów - materiały niskocenne  PW (wyposażenie) - przedmioty długotrwałego użytku</t>
  </si>
  <si>
    <t>411-20-095</t>
  </si>
  <si>
    <t>Zużycie materiałów - produkcja własna-pozostałe</t>
  </si>
  <si>
    <t>2. Energia</t>
  </si>
  <si>
    <t>419-04-000</t>
  </si>
  <si>
    <t xml:space="preserve"> - woda</t>
  </si>
  <si>
    <t>419-05-000</t>
  </si>
  <si>
    <t xml:space="preserve"> - cieplik</t>
  </si>
  <si>
    <t>Franowo, Głogowska, Forteczna,Warszawska</t>
  </si>
  <si>
    <t>419-07-000</t>
  </si>
  <si>
    <t xml:space="preserve"> - gaz</t>
  </si>
  <si>
    <t>Drobna + Madalina</t>
  </si>
  <si>
    <t xml:space="preserve"> - olej opałowy</t>
  </si>
  <si>
    <t>Kacza</t>
  </si>
  <si>
    <t>3. Obróbka obca</t>
  </si>
  <si>
    <t>421-00-002</t>
  </si>
  <si>
    <t xml:space="preserve"> - naprawa opon</t>
  </si>
  <si>
    <t>421-00-001</t>
  </si>
  <si>
    <t xml:space="preserve"> - naprawa narzędzi</t>
  </si>
  <si>
    <t>4. Usługi transportowe</t>
  </si>
  <si>
    <t>426-01-000</t>
  </si>
  <si>
    <t xml:space="preserve"> - transport</t>
  </si>
  <si>
    <t>426-02-000</t>
  </si>
  <si>
    <t xml:space="preserve"> - przesyłki</t>
  </si>
  <si>
    <t>5. Usługi remontowe (obce)</t>
  </si>
  <si>
    <t xml:space="preserve"> - remonty taboru</t>
  </si>
  <si>
    <t>427-00-007</t>
  </si>
  <si>
    <t>Usł. rem. - TABORU GOSPODARCZEGO WYDZIAŁÓW</t>
  </si>
  <si>
    <t>dla MPK</t>
  </si>
  <si>
    <t>427-01-018</t>
  </si>
  <si>
    <t xml:space="preserve"> - remonty maszyn i urządzeń </t>
  </si>
  <si>
    <t>Awarie różne</t>
  </si>
  <si>
    <t>Naprawy spreżarek z WA 15000</t>
  </si>
  <si>
    <t xml:space="preserve">Serwis agregatów zasilania gwarantowanego na zajezdniach </t>
  </si>
  <si>
    <t>Serwis kompresorów na zajezdni Franowo</t>
  </si>
  <si>
    <t>Serwis agregatów spawalniczych</t>
  </si>
  <si>
    <t xml:space="preserve">serwis agregatów spawalniczych </t>
  </si>
  <si>
    <t>Serwis wózków widłowych i podnośników Franowo</t>
  </si>
  <si>
    <t>Serwis holowników Franowo Zajezdnia 2 przeglądy</t>
  </si>
  <si>
    <t>serwis podnośnika wolnobieżnego</t>
  </si>
  <si>
    <t>Serwis dystrybucji piasku Franowo 2 przeglądy</t>
  </si>
  <si>
    <t>wózki mobile do piasku 2 przeglądy</t>
  </si>
  <si>
    <t>Centralny odkurzacz</t>
  </si>
  <si>
    <t xml:space="preserve">Przegląd podnośnika Haulotte </t>
  </si>
  <si>
    <t>Serwis lakierni Franow Zajezdnia</t>
  </si>
  <si>
    <t>Serwis Myjni Franow Zajezdnia</t>
  </si>
  <si>
    <t xml:space="preserve"> - remonty budynków (i kotłowni) w tym:</t>
  </si>
  <si>
    <t>427-01-031</t>
  </si>
  <si>
    <t xml:space="preserve"> - remont budynków</t>
  </si>
  <si>
    <t>Roletki, vertikale, żaluzje</t>
  </si>
  <si>
    <t>Naprawy drobne budynków i  PNR</t>
  </si>
  <si>
    <t>Naprawy Sanitarne</t>
  </si>
  <si>
    <t>Naprawy zadaszeń przystanków</t>
  </si>
  <si>
    <t>Naprawy na stacjach trakcyjnych</t>
  </si>
  <si>
    <t>427-01-029</t>
  </si>
  <si>
    <t xml:space="preserve"> - remonty urządzeń kotłowni i węzłów cieplnych</t>
  </si>
  <si>
    <t>naprawy wymienników, pomp w węzłach, kotłowniach</t>
  </si>
  <si>
    <t>przeglądy i naprawy węzłów Franowo</t>
  </si>
  <si>
    <t>przeglądy i naprawy kotłowni Kacza</t>
  </si>
  <si>
    <t>przegląd kotłowni Drobna + Madalina</t>
  </si>
  <si>
    <t>przeglad instalaci gazowej bud.mieszkalnego</t>
  </si>
  <si>
    <t>przeglady, naprawy instlaacji gazowych i paliwowych</t>
  </si>
  <si>
    <t>427-01-026</t>
  </si>
  <si>
    <t xml:space="preserve"> - remonty dróg i przystanków (nawierzchni)</t>
  </si>
  <si>
    <t>kosze na śmieci</t>
  </si>
  <si>
    <t>427-02-035</t>
  </si>
  <si>
    <t xml:space="preserve"> - remonty wiat</t>
  </si>
  <si>
    <t>znaki przystankowe</t>
  </si>
  <si>
    <t>ławki, słupki,stojaki, itp.</t>
  </si>
  <si>
    <t>podkłady pod rozkłady, oprawki, simy</t>
  </si>
  <si>
    <t>naklejki SIM</t>
  </si>
  <si>
    <t>naprawy wiat</t>
  </si>
  <si>
    <t>gabloty</t>
  </si>
  <si>
    <t>kolce na ptaki</t>
  </si>
  <si>
    <t xml:space="preserve"> - pozostałe remonty w tym:</t>
  </si>
  <si>
    <t>427-01-017</t>
  </si>
  <si>
    <t xml:space="preserve"> - maltanka .</t>
  </si>
  <si>
    <t>427-01-027</t>
  </si>
  <si>
    <t>Usł. rem. - KLIMATYZATORÓW</t>
  </si>
  <si>
    <t>Wymiana 3 klimatyzatorów 2-3kW</t>
  </si>
  <si>
    <t>Serwis urządzeń klimatyzacyjnych starych</t>
  </si>
  <si>
    <t>Klimatyzatory pojedyńcze Franowo</t>
  </si>
  <si>
    <t>Klimatyztory VII i VIII piętro Głogowska i bufetu na Franowie</t>
  </si>
  <si>
    <t>Klimatyztory II piętro</t>
  </si>
  <si>
    <t>Centrale wentylacyjne Głogowska</t>
  </si>
  <si>
    <t>Climaventa i odbiorniki w wieżowcu</t>
  </si>
  <si>
    <t>Serwis klimatyzatorów i central Trasa na Franowo</t>
  </si>
  <si>
    <t>serwis klimatyzatorów i central Trasa PST</t>
  </si>
  <si>
    <t>serwis central wentylacyjnych Franowo zajezdnia</t>
  </si>
  <si>
    <t>serwis klimatyzacji precyzyjnej Franowo</t>
  </si>
  <si>
    <t>serwis agregatów wody lodowej franowo,</t>
  </si>
  <si>
    <t>Naprawy awaryjne klimatyzacji i wentylacji</t>
  </si>
  <si>
    <t>427-01-028</t>
  </si>
  <si>
    <t>Usł. rem. - BRAM SZLABANÓW</t>
  </si>
  <si>
    <t>Serwis_przeglądy_ naprawy  bram przemysłowych 20000 + 50000 Stare MPK</t>
  </si>
  <si>
    <t>Serwis bram Franowo Zajezdnia</t>
  </si>
  <si>
    <t>Przeglądy bram ogrodzeniowych na teren Franowo</t>
  </si>
  <si>
    <t>6. Inne usługi obce</t>
  </si>
  <si>
    <t>429-11-081</t>
  </si>
  <si>
    <t>b) ochrona mienia</t>
  </si>
  <si>
    <t>c) usługi łączności,w tym:</t>
  </si>
  <si>
    <t>429-07-022</t>
  </si>
  <si>
    <t xml:space="preserve"> - telefony</t>
  </si>
  <si>
    <t>usługi telefonii stacjon +Orange komórki +internet+ kanalizacja + abonamenty + infolinia +ITdF+abonamenty za łącza B</t>
  </si>
  <si>
    <t>429-07-023</t>
  </si>
  <si>
    <t xml:space="preserve"> - opłaty UKE (par)</t>
  </si>
  <si>
    <t>Opłata za prawo do dysponowania częstotliwością w pasmach 170 i 400 MHz</t>
  </si>
  <si>
    <t>429-07-024</t>
  </si>
  <si>
    <t xml:space="preserve"> - opłaty RTV</t>
  </si>
  <si>
    <t>429-07-021</t>
  </si>
  <si>
    <t xml:space="preserve"> - opłaty pocztowe</t>
  </si>
  <si>
    <t>d) usługi biurowe, w tym:</t>
  </si>
  <si>
    <t>429-10-001</t>
  </si>
  <si>
    <t xml:space="preserve"> - introligatorskie, drukowanie, kopie</t>
  </si>
  <si>
    <t>429-02-004</t>
  </si>
  <si>
    <t xml:space="preserve"> - naprawy, serwis, przegląd, konserwacja kas fiskalnych</t>
  </si>
  <si>
    <t>429-10-002</t>
  </si>
  <si>
    <t xml:space="preserve"> - tłumaczenia</t>
  </si>
  <si>
    <t>429-02-003</t>
  </si>
  <si>
    <t xml:space="preserve"> - sprzęt biurowy, naprawa, serwis, przegląd,konserwacja</t>
  </si>
  <si>
    <t>429-07-025</t>
  </si>
  <si>
    <t xml:space="preserve"> - ogłoszenia</t>
  </si>
  <si>
    <t>f) usługi komunalne, w tym:</t>
  </si>
  <si>
    <t>429-02-009</t>
  </si>
  <si>
    <t xml:space="preserve"> - usługi kominiarskie</t>
  </si>
  <si>
    <t>kominy i wentylacje - przeglądy</t>
  </si>
  <si>
    <t>429-04-012</t>
  </si>
  <si>
    <t xml:space="preserve"> - wywóz nieczystości, czyszczenie kanałów studni zbiorników, utylizacja -Inne usługi obce</t>
  </si>
  <si>
    <t>Separatory, studnie, pompownie - przeglądy, czyszczenie, naprawy</t>
  </si>
  <si>
    <t>Czyszczenie kanalizacji sanit, deszcz, pnr, zaj</t>
  </si>
  <si>
    <t>Drenokolektor PST</t>
  </si>
  <si>
    <t>Naprawy separatorów</t>
  </si>
  <si>
    <t>429-04-013</t>
  </si>
  <si>
    <t xml:space="preserve"> - wc  (Wynajem i serwis kabin sanitarnych WC )</t>
  </si>
  <si>
    <t>429-04-031</t>
  </si>
  <si>
    <t xml:space="preserve"> - dezynfekcja i deratyzacja</t>
  </si>
  <si>
    <t>Szczury małe i duże</t>
  </si>
  <si>
    <t xml:space="preserve">g) czynsze i najem </t>
  </si>
  <si>
    <t>429-06-075</t>
  </si>
  <si>
    <t xml:space="preserve"> - czynsz dzierżawny, system telekomunikacyjny (centrala tel)</t>
  </si>
  <si>
    <t>System telekomunikacyjny dzierżawa</t>
  </si>
  <si>
    <t>429-06-074</t>
  </si>
  <si>
    <t xml:space="preserve"> - uzytkowania SMP (monitoring)</t>
  </si>
  <si>
    <t>Dzierżawa monitoringu</t>
  </si>
  <si>
    <t>429-06-070</t>
  </si>
  <si>
    <t xml:space="preserve"> -  opłaty za czynsze dzierżawne</t>
  </si>
  <si>
    <t>Usługa serwisowa monitoringu</t>
  </si>
  <si>
    <t>429-06-078</t>
  </si>
  <si>
    <t xml:space="preserve"> - wynajmy</t>
  </si>
  <si>
    <t>h) utrzymanie przystanków i tras</t>
  </si>
  <si>
    <t>429-05-047</t>
  </si>
  <si>
    <t xml:space="preserve"> - sprzątanie przystanków</t>
  </si>
  <si>
    <t>Utrzymanie czystości ZCK + trasy + maltanka</t>
  </si>
  <si>
    <t>429-11-083</t>
  </si>
  <si>
    <t xml:space="preserve"> - utrzymanie tras</t>
  </si>
  <si>
    <t>usuwanie graffiti UD</t>
  </si>
  <si>
    <t>mycie ścian szczotką 12m</t>
  </si>
  <si>
    <t>k) pozostałe usługi obce, w tym:</t>
  </si>
  <si>
    <t xml:space="preserve"> - nauka, technika, mapy w tym;</t>
  </si>
  <si>
    <t>429-10-041</t>
  </si>
  <si>
    <t>Nauka i technika -Inne usługi obce</t>
  </si>
  <si>
    <t>429-10-043</t>
  </si>
  <si>
    <t>Mapy geodezyjne -Inne usługi obce</t>
  </si>
  <si>
    <t xml:space="preserve"> - ekspertyzy i analizy w tym:</t>
  </si>
  <si>
    <t>429-03-091</t>
  </si>
  <si>
    <t>Badanie zawiesi, wystawianie świadectw -Inne usługi obce</t>
  </si>
  <si>
    <t xml:space="preserve">Badanie zawiesi </t>
  </si>
  <si>
    <t>429-03-092</t>
  </si>
  <si>
    <t>Legalizacja, napełnianie, przegląd,  gaśnic, butli -Inne usługi obce</t>
  </si>
  <si>
    <t>429-03-093</t>
  </si>
  <si>
    <t>Dozór techniczny maszyn, urządzeń, pojazdów -Inne usługi obce</t>
  </si>
  <si>
    <t>UDT i TDT urządzeń 11tys</t>
  </si>
  <si>
    <t>429-03-094</t>
  </si>
  <si>
    <t>Legalizacja, serwis, przegląd, konserwacja narzędzi i urządzeń -Inne usługi obce</t>
  </si>
  <si>
    <t>Sterwis  pompowni deszcz i sanit j: Franowo x3, Trasa Franowo x1, Wa1 x1, Ecol Unikon</t>
  </si>
  <si>
    <t>Serwis pompowni  deszczowych i sanit:  Franwo HP x2, PST x3  PurAqua</t>
  </si>
  <si>
    <t>Serwis zystawów hydroforowych</t>
  </si>
  <si>
    <t>Serwis pompowni wody szarej Franowo Wilo</t>
  </si>
  <si>
    <t>Przegląd stacji uzdatniania wody</t>
  </si>
  <si>
    <t>Serwis oświetlenia Zajezdnie MPK</t>
  </si>
  <si>
    <t>Przeglady wind MPK stare windy + 3000 naprawy</t>
  </si>
  <si>
    <t>Windy i schody ruchoem PST, Trasa na Fanowo  - przeglądy i naprawy</t>
  </si>
  <si>
    <t>Przeglądy windy towarowej zajezdnia Franowo</t>
  </si>
  <si>
    <t>Przeglądy podestów stacjonarnych w lakierni zajezdnia Franowo</t>
  </si>
  <si>
    <t>Naprawy urządzeń wbudowanych inne</t>
  </si>
  <si>
    <t>Naprawy elektryczne, pomiary</t>
  </si>
  <si>
    <t xml:space="preserve">Naprawy oświetlenia </t>
  </si>
  <si>
    <t>Naprawy systemu Dali UD</t>
  </si>
  <si>
    <t>Naprawy Centralnej Bat UD</t>
  </si>
  <si>
    <t>Drzwi rozsuwane PST i MPK</t>
  </si>
  <si>
    <t>Tablice zm treści UD i MPK</t>
  </si>
  <si>
    <t>Nagłośnienie przystanków, zegary peronowe</t>
  </si>
  <si>
    <t>Szafy sterownice C i E SCADA UD</t>
  </si>
  <si>
    <t>429-03-095</t>
  </si>
  <si>
    <t>Legalizacja, kalibracja, wzorcowanie, próby ciśnienia -Inne usługi obce</t>
  </si>
  <si>
    <t>Mierniki</t>
  </si>
  <si>
    <t>Zawory bezpieczeństwa</t>
  </si>
  <si>
    <t>Czujki gazu MPK i UD</t>
  </si>
  <si>
    <t>429-10-044</t>
  </si>
  <si>
    <t>Ekspertyzy analizy -Inne usługi obce</t>
  </si>
  <si>
    <t>429-10-045</t>
  </si>
  <si>
    <t>Analizy ekspertyzy - badania techniczne -Inne usługi obce</t>
  </si>
  <si>
    <t>429-10-046</t>
  </si>
  <si>
    <t>Ekspertyzy analizy - usługi prawne -Inne usługi obce</t>
  </si>
  <si>
    <t>429-10-047</t>
  </si>
  <si>
    <t>Inne usługi obce -  ekspertyzy analizy - usługi finansowe</t>
  </si>
  <si>
    <t>429-05-048</t>
  </si>
  <si>
    <t xml:space="preserve"> - sprzątanie, mycie okien</t>
  </si>
  <si>
    <t>429-07-027</t>
  </si>
  <si>
    <t xml:space="preserve"> - bilety (opłata za bilety targi i tp)</t>
  </si>
  <si>
    <t>429-07-026</t>
  </si>
  <si>
    <t xml:space="preserve"> - parking</t>
  </si>
  <si>
    <t>429-11-095</t>
  </si>
  <si>
    <t xml:space="preserve"> - pranie</t>
  </si>
  <si>
    <t>429-09-097</t>
  </si>
  <si>
    <t xml:space="preserve"> - konferencje</t>
  </si>
  <si>
    <t>429-06-073</t>
  </si>
  <si>
    <t xml:space="preserve"> - dzierżawa pojazdów -  samochodów</t>
  </si>
  <si>
    <t>429-06-079</t>
  </si>
  <si>
    <t xml:space="preserve"> - leasing pojazdów</t>
  </si>
  <si>
    <t>7 x Fabia + Octawia NB + Superb DN</t>
  </si>
  <si>
    <t>429-06-072</t>
  </si>
  <si>
    <t xml:space="preserve"> - dzierżawa autobusów</t>
  </si>
  <si>
    <t xml:space="preserve"> -  inne usługi w tym:</t>
  </si>
  <si>
    <t>429-09-096</t>
  </si>
  <si>
    <t xml:space="preserve"> - obsługa obchodów</t>
  </si>
  <si>
    <t>429-07-028</t>
  </si>
  <si>
    <t>Abonament - Krajowy Rejestr Długów -Inne usługi obce</t>
  </si>
  <si>
    <t>429-11-096</t>
  </si>
  <si>
    <t>inne usługi obce - zajęcie pasa drogowego</t>
  </si>
  <si>
    <t>429-99-000</t>
  </si>
  <si>
    <t>Inne usługi obce -  pozostałe</t>
  </si>
  <si>
    <t>429-99-001</t>
  </si>
  <si>
    <t>Inne usługi obce -  pozostałe (STATIMA)</t>
  </si>
  <si>
    <t>429-11-082</t>
  </si>
  <si>
    <t>Inne usługi obce -  rekultywacja stacji paliw</t>
  </si>
  <si>
    <t xml:space="preserve"> - wynagrodzenia bezosobowe</t>
  </si>
  <si>
    <t>431-20-400</t>
  </si>
  <si>
    <t>Wynagrodzenia -UMOWY-ZLECENIA-ORKIESTRA (SKŁ.ZDROW.)</t>
  </si>
  <si>
    <t>431-20-500</t>
  </si>
  <si>
    <t>Wynagrodzenia -UMOWY-ZLECENIA-ORKIESTRA (ZUS)</t>
  </si>
  <si>
    <t>431-20-600</t>
  </si>
  <si>
    <t>Wynagrodzenia -UMOWY-ZLECENIA-ORKIESTRA (INNE)</t>
  </si>
  <si>
    <t>431-21-400</t>
  </si>
  <si>
    <t>Wynagrodzenia -UMOWY-ZLECENIA-SZKOLENIA (SKŁ.ZDROW.)</t>
  </si>
  <si>
    <t>431-21-500</t>
  </si>
  <si>
    <t>Wynagrodzenia -UMOWY-ZLECENIA-SZKOLENIA (ZUS)</t>
  </si>
  <si>
    <t>431-21-600</t>
  </si>
  <si>
    <t>Wynagrodzenia -UMOWY-ZLECENIA-SZKOLENIA (INNE)</t>
  </si>
  <si>
    <t>431-22-400</t>
  </si>
  <si>
    <t>Wynagrodzenia -UMOWY-ZLECENIA-POZOSTAŁE (SKŁ.ZDROW.)</t>
  </si>
  <si>
    <t>431-22-500</t>
  </si>
  <si>
    <t>Wynagrodzenia -UMOWY-ZLECENIA-POZOSTAŁE (ZUS)</t>
  </si>
  <si>
    <t>431-22-600</t>
  </si>
  <si>
    <t>Wynagrodzenia -UMOWY-ZLECENIA-POZOSTAŁE (INNE)</t>
  </si>
  <si>
    <t>10. Delegacje służbowe</t>
  </si>
  <si>
    <t xml:space="preserve"> - krajowe .</t>
  </si>
  <si>
    <t>463-02-100</t>
  </si>
  <si>
    <t>DIETY PRAC.FIZ. (KRAJOWE)</t>
  </si>
  <si>
    <t>463-02-200</t>
  </si>
  <si>
    <t>DIETY PRAC.UMYSŁ. (KRAJOWE)</t>
  </si>
  <si>
    <t>463-03-100</t>
  </si>
  <si>
    <t>KOSZTY PODRÓŻY SŁUŻB.PRAC.FIZ. (KRAJOWE)</t>
  </si>
  <si>
    <t>463-03-200</t>
  </si>
  <si>
    <t>KOSZTY PODRÓŻY SŁUŻB.PRAC.UMYSŁ.(KRAJOWE)</t>
  </si>
  <si>
    <t xml:space="preserve"> - zagraniczne .</t>
  </si>
  <si>
    <t>463-02-110</t>
  </si>
  <si>
    <t>DIETY PRAC.FIZ. (ZAGRANICZNE)</t>
  </si>
  <si>
    <t>463-02-210</t>
  </si>
  <si>
    <t>DIETY PRAC.UMYSŁ. (ZAGRANICZNE)</t>
  </si>
  <si>
    <t>463-03-110</t>
  </si>
  <si>
    <t>KOSZTY PODRÓŻY SŁUŻB.PRAC.FIZ. (ZAGRANICZNE)</t>
  </si>
  <si>
    <t>463-03-210</t>
  </si>
  <si>
    <t>KOSZTY PODRÓŻY SŁUŻB.PRAC.UMYSŁ.(ZAGRANICZNE)</t>
  </si>
  <si>
    <t xml:space="preserve"> - ryczałt za km</t>
  </si>
  <si>
    <t>463-01-100</t>
  </si>
  <si>
    <t>RYCZAŁT ZA KILOMETRY PRAC.FIZYCZNYCH</t>
  </si>
  <si>
    <t>463-01-200</t>
  </si>
  <si>
    <t>RYCZAŁT ZA KILOMETRY PRAC.UMYSŁ.</t>
  </si>
  <si>
    <t>12. Podatki i opłaty</t>
  </si>
  <si>
    <t>461-08-000</t>
  </si>
  <si>
    <t xml:space="preserve"> - opłata za gospodarowanie odpadami (GOAP)</t>
  </si>
  <si>
    <t>IT1 2016</t>
  </si>
  <si>
    <t>IT1 2017</t>
  </si>
  <si>
    <t>IT1 2018/2019</t>
  </si>
  <si>
    <t>KARTY CENTRALNE</t>
  </si>
  <si>
    <t>KOSZTY RODZAJOWE</t>
  </si>
  <si>
    <t>Wykonanie kosztów 12 m-cy</t>
  </si>
  <si>
    <t>Wykonanie budżetu</t>
  </si>
  <si>
    <t>Budżet 2017</t>
  </si>
  <si>
    <t>korekta budżetu</t>
  </si>
  <si>
    <t>Budżet 2017 po korekcie</t>
  </si>
  <si>
    <t>Wykonanie kosztów 5 m- cy</t>
  </si>
  <si>
    <t>Potrzeby 2018</t>
  </si>
  <si>
    <t>Usługi MPK</t>
  </si>
  <si>
    <t>Materiały MPK</t>
  </si>
  <si>
    <t>Usługi Tramwaj</t>
  </si>
  <si>
    <t>materiały Tramwaj</t>
  </si>
  <si>
    <t>Usłgi autobus</t>
  </si>
  <si>
    <t>Materiały autobus</t>
  </si>
  <si>
    <t>Opis pozycji</t>
  </si>
  <si>
    <t>KOSZTY RODZAJOWE OGÓŁEM</t>
  </si>
  <si>
    <t>EK</t>
  </si>
  <si>
    <t xml:space="preserve">    - paliwo transportowe</t>
  </si>
  <si>
    <t>WZ</t>
  </si>
  <si>
    <t xml:space="preserve">    - ogumienie </t>
  </si>
  <si>
    <t xml:space="preserve">    - artykuły biurowe</t>
  </si>
  <si>
    <t xml:space="preserve">    - prenumerata, pomoce dydaktyczne</t>
  </si>
  <si>
    <t>AI</t>
  </si>
  <si>
    <t xml:space="preserve">    - materiały komputerowe</t>
  </si>
  <si>
    <t xml:space="preserve">    - pozostałe materiały bez narzędzi</t>
  </si>
  <si>
    <t xml:space="preserve"> - pozostałe materiały niemagazynowe</t>
  </si>
  <si>
    <t xml:space="preserve"> - środki czystości</t>
  </si>
  <si>
    <t xml:space="preserve"> - materiały bezpośrednie tramwajowe</t>
  </si>
  <si>
    <t xml:space="preserve"> - materiały bezpośrednie autobusowe</t>
  </si>
  <si>
    <t xml:space="preserve"> - materiały bezpośrednie i torowe</t>
  </si>
  <si>
    <t xml:space="preserve"> - materiały bezpośrednie sieciowe</t>
  </si>
  <si>
    <t xml:space="preserve"> - materiały pozostałe torowe</t>
  </si>
  <si>
    <t xml:space="preserve"> - materiały pozostałe sieciowe</t>
  </si>
  <si>
    <t xml:space="preserve"> - materiały pozostałe hutnicze</t>
  </si>
  <si>
    <t xml:space="preserve"> - materiały pozostałe drewniane</t>
  </si>
  <si>
    <t xml:space="preserve"> - materiały pozostałe elektryczne</t>
  </si>
  <si>
    <t xml:space="preserve"> - materiały pozostałe chemiczne</t>
  </si>
  <si>
    <t xml:space="preserve"> - materiały pozostałe normalia</t>
  </si>
  <si>
    <t xml:space="preserve"> - materiały pozostałe odlewy - odkuwki</t>
  </si>
  <si>
    <t xml:space="preserve"> - materiały pozostałe budowlane</t>
  </si>
  <si>
    <t xml:space="preserve"> - materiały pozostałe</t>
  </si>
  <si>
    <t xml:space="preserve">   -   narzędzia</t>
  </si>
  <si>
    <t xml:space="preserve">    - trakcyjna</t>
  </si>
  <si>
    <t>IT2</t>
  </si>
  <si>
    <t xml:space="preserve">    - elektryczna na potrzeby własne</t>
  </si>
  <si>
    <t>IN</t>
  </si>
  <si>
    <t xml:space="preserve">    - woda</t>
  </si>
  <si>
    <t>IT1</t>
  </si>
  <si>
    <t xml:space="preserve">    - cieplik</t>
  </si>
  <si>
    <t>włączenie Kaczej do sieci miejskiego cieplika</t>
  </si>
  <si>
    <t xml:space="preserve">    - gaz</t>
  </si>
  <si>
    <t>wz</t>
  </si>
  <si>
    <t xml:space="preserve">    - naprawa opon</t>
  </si>
  <si>
    <t xml:space="preserve">    - naprawa narzędzi</t>
  </si>
  <si>
    <t xml:space="preserve">    - magazyn</t>
  </si>
  <si>
    <t xml:space="preserve">    - transport</t>
  </si>
  <si>
    <t xml:space="preserve">    - przesyłki</t>
  </si>
  <si>
    <t xml:space="preserve">    - remonty taboru </t>
  </si>
  <si>
    <t>remonty maszyn i pojazdów w transporcie gospodarczym</t>
  </si>
  <si>
    <t xml:space="preserve">    - remonty sieci </t>
  </si>
  <si>
    <t xml:space="preserve">    - remonty sieci odcinkowych</t>
  </si>
  <si>
    <t>IT3</t>
  </si>
  <si>
    <t xml:space="preserve">    - remonty torów </t>
  </si>
  <si>
    <t xml:space="preserve">    - remonty torów odcinkowych</t>
  </si>
  <si>
    <t xml:space="preserve">    - remonty maszyn i urządzeń</t>
  </si>
  <si>
    <t xml:space="preserve">    - remonty budynków i budowli</t>
  </si>
  <si>
    <t xml:space="preserve"> - REMONT KOTŁOWNI i CO</t>
  </si>
  <si>
    <t xml:space="preserve">    - remonty dróg i przystanków</t>
  </si>
  <si>
    <t xml:space="preserve">    - remonty wiat</t>
  </si>
  <si>
    <t xml:space="preserve"> - usługi remontowe tras - przegląd zerowy/przeglądy okresowe</t>
  </si>
  <si>
    <t>IT1 / WZ</t>
  </si>
  <si>
    <t xml:space="preserve">    - pozostałe remonty w tym:</t>
  </si>
  <si>
    <t>- klimatyzatory</t>
  </si>
  <si>
    <t>naprawa wymienników na WS1</t>
  </si>
  <si>
    <t>- bramy i szlabany</t>
  </si>
  <si>
    <t>wymiana 5 napędów</t>
  </si>
  <si>
    <t>- maltanka</t>
  </si>
  <si>
    <t xml:space="preserve">     a.) mycie taboru</t>
  </si>
  <si>
    <t>ZZM</t>
  </si>
  <si>
    <t xml:space="preserve">     b.) ochrona mienia</t>
  </si>
  <si>
    <t xml:space="preserve">     c.) usługi łączności, w tym:</t>
  </si>
  <si>
    <t xml:space="preserve">      - telefony</t>
  </si>
  <si>
    <t xml:space="preserve">      - opłaty par - użytkowanie częstotliwości</t>
  </si>
  <si>
    <t>EF</t>
  </si>
  <si>
    <t xml:space="preserve">      - opłaty  RTV</t>
  </si>
  <si>
    <t>NB</t>
  </si>
  <si>
    <t xml:space="preserve">      - opłaty pocztowe</t>
  </si>
  <si>
    <t xml:space="preserve">    d.) usługi biurowe, w tym:</t>
  </si>
  <si>
    <t xml:space="preserve">      - introligatorskie, drukowanie,kopie</t>
  </si>
  <si>
    <t xml:space="preserve">       - tłumaczenia</t>
  </si>
  <si>
    <t xml:space="preserve">       - sprzęt biurowy</t>
  </si>
  <si>
    <t xml:space="preserve">       - ogłoszenia</t>
  </si>
  <si>
    <t xml:space="preserve">     e.) usługi informatyczne</t>
  </si>
  <si>
    <t xml:space="preserve">AI </t>
  </si>
  <si>
    <t xml:space="preserve"> - usługi informatyczne</t>
  </si>
  <si>
    <t>AL.</t>
  </si>
  <si>
    <t>wa2</t>
  </si>
  <si>
    <t xml:space="preserve"> - obsługa cyfrowych łączy telekomunikacyjnych</t>
  </si>
  <si>
    <t xml:space="preserve"> - interent, VAP,IP,sieć - dzierżawa światłowodów terminali serwerów</t>
  </si>
  <si>
    <t xml:space="preserve">     f.) usługi komunalne, w tym:</t>
  </si>
  <si>
    <t xml:space="preserve">      - usługi kominiarskie</t>
  </si>
  <si>
    <t xml:space="preserve">  -  wywóz nieczystości, czyszczenie kanałów studni zbiorników, utylizacja</t>
  </si>
  <si>
    <t xml:space="preserve">      - w c</t>
  </si>
  <si>
    <t xml:space="preserve">      - dezynfekcja i deratyzacja</t>
  </si>
  <si>
    <t xml:space="preserve">     g.) czynsze i najem </t>
  </si>
  <si>
    <t>Czynsz dzierżawny system telekomunikacyjny (centrala tel) -Inne usługi obce</t>
  </si>
  <si>
    <t>Użytkowanie SMP (monitoring) -Inne usługi obce</t>
  </si>
  <si>
    <t>opłaty za czynsze dzierżawne</t>
  </si>
  <si>
    <t>Wynajmy -Inne usługi obce</t>
  </si>
  <si>
    <t xml:space="preserve">     h.) utrzymanie przystanków i tras</t>
  </si>
  <si>
    <t>sprzątanie przystanków</t>
  </si>
  <si>
    <t xml:space="preserve">IT1 </t>
  </si>
  <si>
    <t>utrzymanie tras</t>
  </si>
  <si>
    <t>PR</t>
  </si>
  <si>
    <t xml:space="preserve"> i) korzystanie z przystanków</t>
  </si>
  <si>
    <t xml:space="preserve">     j.) opłaty bankowe</t>
  </si>
  <si>
    <t xml:space="preserve">     k.) pozostałe usługi obce, w tym:</t>
  </si>
  <si>
    <t xml:space="preserve">        - nauka i technika, mapy</t>
  </si>
  <si>
    <t xml:space="preserve">        - ekspertyzy i analizy</t>
  </si>
  <si>
    <t>zawiesia 25000, udt, tdt</t>
  </si>
  <si>
    <t>jak z wagonami Tatra ?</t>
  </si>
  <si>
    <t xml:space="preserve">        - sprzątanie, mycie okien</t>
  </si>
  <si>
    <t xml:space="preserve">        - bilety</t>
  </si>
  <si>
    <t xml:space="preserve">        - parking</t>
  </si>
  <si>
    <t xml:space="preserve">        - pranie</t>
  </si>
  <si>
    <t xml:space="preserve">        - konferencje</t>
  </si>
  <si>
    <t xml:space="preserve">        - dzierżawa tramwaju   Tramino</t>
  </si>
  <si>
    <t xml:space="preserve">        - dzierżawa pojazdów</t>
  </si>
  <si>
    <t xml:space="preserve">        - dzierżawa autobusów</t>
  </si>
  <si>
    <t xml:space="preserve">        - dzierżawa torowisk (Trasa Kórnicka, Winogrady, Franowo ZCP)</t>
  </si>
  <si>
    <t xml:space="preserve"> - Kórnicka</t>
  </si>
  <si>
    <t xml:space="preserve"> - Winogrady</t>
  </si>
  <si>
    <t xml:space="preserve"> - Franowo</t>
  </si>
  <si>
    <t xml:space="preserve"> - ZCP</t>
  </si>
  <si>
    <t xml:space="preserve"> -   trasa przedłużenie PST</t>
  </si>
  <si>
    <t xml:space="preserve"> - trasa Grunwaldzka</t>
  </si>
  <si>
    <t xml:space="preserve"> ; -trasa Most Teatralny</t>
  </si>
  <si>
    <t xml:space="preserve"> - usługi przewozowe na liniach</t>
  </si>
  <si>
    <t>legalizacja ,serwis,przegląd,konserwacja</t>
  </si>
  <si>
    <t xml:space="preserve">        - inne / w tymOBSŁUGAOBCHODÓW</t>
  </si>
  <si>
    <t>7. Wynagrodzenia</t>
  </si>
  <si>
    <t xml:space="preserve">    - wynagrodzenia osobowe</t>
  </si>
  <si>
    <t xml:space="preserve">    - wynagrodzenia bezosobowe</t>
  </si>
  <si>
    <t xml:space="preserve">    - nagroda na Dzień Tramwajarza</t>
  </si>
  <si>
    <t xml:space="preserve">    - prowizja</t>
  </si>
  <si>
    <t xml:space="preserve">    - wynagrodzenia rady nadzorczej</t>
  </si>
  <si>
    <t xml:space="preserve">    - inne (w tym paliwo)</t>
  </si>
  <si>
    <t>8. Świadczenia na rzecz pracowników</t>
  </si>
  <si>
    <t xml:space="preserve">    - karta kierowcy</t>
  </si>
  <si>
    <t>nk</t>
  </si>
  <si>
    <t xml:space="preserve">    - odpis na ZFŚS</t>
  </si>
  <si>
    <t xml:space="preserve">    - ochrona zdrowia</t>
  </si>
  <si>
    <t xml:space="preserve">    - posiłki regeneracyjne</t>
  </si>
  <si>
    <t xml:space="preserve">    - dopłaty do biletów</t>
  </si>
  <si>
    <t>NK</t>
  </si>
  <si>
    <t xml:space="preserve">    - ekwiwalent za pranie odzieży</t>
  </si>
  <si>
    <t>AO</t>
  </si>
  <si>
    <t xml:space="preserve">    - szkolenia</t>
  </si>
  <si>
    <t xml:space="preserve">    - koszty BHP</t>
  </si>
  <si>
    <t>AB</t>
  </si>
  <si>
    <t xml:space="preserve">    - odzież ochronna </t>
  </si>
  <si>
    <t xml:space="preserve">    - umundurowanie</t>
  </si>
  <si>
    <t>9. Ubezpieczenia społeczne  i narzuty</t>
  </si>
  <si>
    <t xml:space="preserve">    - ZUS</t>
  </si>
  <si>
    <t xml:space="preserve">    - Fundusz Pracy</t>
  </si>
  <si>
    <t xml:space="preserve">    - F.G.Ś.P.</t>
  </si>
  <si>
    <t xml:space="preserve">    - krajowe</t>
  </si>
  <si>
    <t xml:space="preserve">    - zagraniczne </t>
  </si>
  <si>
    <t xml:space="preserve">    - ryczałt za km</t>
  </si>
  <si>
    <t>11. Reprezentacja i reklama</t>
  </si>
  <si>
    <t>ZOŚ</t>
  </si>
  <si>
    <t xml:space="preserve">    - ochrona środowiska </t>
  </si>
  <si>
    <t>GG</t>
  </si>
  <si>
    <t xml:space="preserve">    - podatek od nieruchomości</t>
  </si>
  <si>
    <t xml:space="preserve">    - opłaty za posiadanie pojazdów</t>
  </si>
  <si>
    <t>DE</t>
  </si>
  <si>
    <t xml:space="preserve">    - opłaty skarbowe, administracyjne</t>
  </si>
  <si>
    <t>ek</t>
  </si>
  <si>
    <t xml:space="preserve">    - PFRON</t>
  </si>
  <si>
    <t xml:space="preserve">    - opłaty za użytkowanie gruntów</t>
  </si>
  <si>
    <t xml:space="preserve">    - Vat nie podl. odliczeniu</t>
  </si>
  <si>
    <t xml:space="preserve">    - cło i opłaty celne</t>
  </si>
  <si>
    <t xml:space="preserve">    - pozostałe opłaty</t>
  </si>
  <si>
    <t>13. Pozostałe koszty</t>
  </si>
  <si>
    <t xml:space="preserve">    - ubezpieczenia rzeczowe</t>
  </si>
  <si>
    <t xml:space="preserve">    - odprawy pośmiertne ,odszkodowania</t>
  </si>
  <si>
    <t xml:space="preserve">    - inne (w tym komisje przetargowe)</t>
  </si>
  <si>
    <t>14. Amortyzacja</t>
  </si>
  <si>
    <t>GRUPA II</t>
  </si>
  <si>
    <t>GRUPA I</t>
  </si>
  <si>
    <t>L.p.</t>
  </si>
  <si>
    <t>5 (3 x 4)</t>
  </si>
  <si>
    <t>ROCZNY KOSZT PRZEGLĄDÓW PLANOWYCH ORAZ PRAC NAPRAWCZYCH DLA GRUPY I</t>
  </si>
  <si>
    <t>POZYCJA RYCZAŁTOWA</t>
  </si>
  <si>
    <t>Dostawa , wymiana i programowanie falownika schodów ruchomych</t>
  </si>
  <si>
    <t>ROCZNY KOSZT PRZEGLĄDÓW PLANOWYCH ORAZ PRAC NAPRAWCZYCH DLA GRUPY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</si>
</sst>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#,##0_);\(#,##0\)"/>
    <numFmt numFmtId="166" formatCode="#,##0.00&quot; zł&quot;"/>
  </numFmts>
  <fonts count="51">
    <font>
      <sz val="11"/>
      <color rgb="FF000000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.5"/>
      <name val="Arial CE"/>
      <family val="2"/>
      <charset val="238"/>
    </font>
    <font>
      <b/>
      <i/>
      <sz val="10"/>
      <name val="Arial"/>
      <family val="2"/>
      <charset val="238"/>
    </font>
    <font>
      <sz val="10"/>
      <name val="Courier New"/>
      <family val="1"/>
      <charset val="238"/>
    </font>
    <font>
      <sz val="10"/>
      <name val="Arial CE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 CE"/>
      <family val="2"/>
      <charset val="238"/>
    </font>
    <font>
      <b/>
      <sz val="22"/>
      <name val="Arial CE"/>
      <family val="2"/>
      <charset val="238"/>
    </font>
    <font>
      <sz val="10"/>
      <color rgb="FF000000"/>
      <name val="Arial"/>
      <family val="2"/>
      <charset val="1"/>
    </font>
    <font>
      <sz val="10"/>
      <name val="Cambria"/>
      <family val="1"/>
      <charset val="238"/>
    </font>
    <font>
      <sz val="12"/>
      <name val="Courier New"/>
      <family val="1"/>
      <charset val="238"/>
    </font>
    <font>
      <b/>
      <sz val="12"/>
      <name val="Arial CE"/>
      <family val="2"/>
      <charset val="238"/>
    </font>
    <font>
      <b/>
      <sz val="10"/>
      <name val="Courier New"/>
      <family val="1"/>
      <charset val="238"/>
    </font>
    <font>
      <i/>
      <sz val="10"/>
      <color rgb="FF376092"/>
      <name val="Courier New"/>
      <family val="1"/>
      <charset val="238"/>
    </font>
    <font>
      <i/>
      <sz val="10"/>
      <color rgb="FF376092"/>
      <name val="Arial"/>
      <family val="2"/>
      <charset val="238"/>
    </font>
    <font>
      <b/>
      <i/>
      <sz val="10"/>
      <color rgb="FF376092"/>
      <name val="Arial"/>
      <family val="2"/>
      <charset val="238"/>
    </font>
    <font>
      <b/>
      <i/>
      <sz val="11"/>
      <color rgb="FF376092"/>
      <name val="Arial"/>
      <family val="2"/>
      <charset val="238"/>
    </font>
    <font>
      <sz val="10"/>
      <color rgb="FF376092"/>
      <name val="Arial"/>
      <family val="2"/>
      <charset val="1"/>
    </font>
    <font>
      <sz val="10"/>
      <color rgb="FF376092"/>
      <name val="Arial"/>
      <family val="2"/>
      <charset val="238"/>
    </font>
    <font>
      <b/>
      <sz val="10"/>
      <color rgb="FF376092"/>
      <name val="Arial"/>
      <family val="2"/>
      <charset val="238"/>
    </font>
    <font>
      <sz val="10"/>
      <color rgb="FF376092"/>
      <name val="Courier New"/>
      <family val="1"/>
      <charset val="238"/>
    </font>
    <font>
      <sz val="11"/>
      <name val="Arial CE"/>
      <family val="2"/>
      <charset val="238"/>
    </font>
    <font>
      <sz val="10"/>
      <color rgb="FF376092"/>
      <name val="Arial CE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Courier New"/>
      <family val="1"/>
      <charset val="238"/>
    </font>
    <font>
      <b/>
      <sz val="10"/>
      <color rgb="FF000000"/>
      <name val="Arial CE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i/>
      <sz val="11"/>
      <name val="Calibri Light"/>
      <scheme val="major"/>
    </font>
    <font>
      <sz val="11"/>
      <name val="Calibri Light"/>
      <scheme val="major"/>
    </font>
    <font>
      <sz val="11"/>
      <color rgb="FF000000"/>
      <name val="Calibri Light"/>
      <scheme val="major"/>
    </font>
    <font>
      <sz val="10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808080"/>
        <bgColor rgb="FF77933C"/>
      </patternFill>
    </fill>
    <fill>
      <patternFill patternType="solid">
        <fgColor rgb="FFF2F2F2"/>
        <bgColor rgb="FFFDEADA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rgb="FFF2DCDB"/>
        <bgColor rgb="FFFDEADA"/>
      </patternFill>
    </fill>
    <fill>
      <patternFill patternType="solid">
        <fgColor rgb="FFC0C0C0"/>
        <bgColor rgb="FFBFBFBF"/>
      </patternFill>
    </fill>
    <fill>
      <patternFill patternType="solid">
        <fgColor rgb="FFD9D9D9"/>
        <bgColor rgb="FFC6D9F1"/>
      </patternFill>
    </fill>
    <fill>
      <patternFill patternType="solid">
        <fgColor rgb="FF77933C"/>
        <bgColor rgb="FF808080"/>
      </patternFill>
    </fill>
    <fill>
      <patternFill patternType="solid">
        <fgColor rgb="FFFAC090"/>
        <bgColor rgb="FFE6B9B8"/>
      </patternFill>
    </fill>
    <fill>
      <patternFill patternType="solid">
        <fgColor rgb="FFE6B9B8"/>
        <bgColor rgb="FFFAC090"/>
      </patternFill>
    </fill>
    <fill>
      <patternFill patternType="solid">
        <fgColor rgb="FFD99694"/>
        <bgColor rgb="FFE6B9B8"/>
      </patternFill>
    </fill>
    <fill>
      <patternFill patternType="solid">
        <fgColor rgb="FF95B3D7"/>
        <bgColor rgb="FF8EB4E3"/>
      </patternFill>
    </fill>
    <fill>
      <patternFill patternType="solid">
        <fgColor rgb="FF00B050"/>
        <bgColor rgb="FF008080"/>
      </patternFill>
    </fill>
    <fill>
      <patternFill patternType="solid">
        <fgColor rgb="FFB9CDE5"/>
        <bgColor rgb="FFC6D9F1"/>
      </patternFill>
    </fill>
    <fill>
      <patternFill patternType="solid">
        <fgColor rgb="FFC6D9F1"/>
        <bgColor rgb="FFB9CDE5"/>
      </patternFill>
    </fill>
    <fill>
      <patternFill patternType="solid">
        <fgColor rgb="FF00B0F0"/>
        <bgColor rgb="FF33CCCC"/>
      </patternFill>
    </fill>
    <fill>
      <patternFill patternType="solid">
        <fgColor rgb="FF8EB4E3"/>
        <bgColor rgb="FF95B3D7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vertical="center"/>
    </xf>
    <xf numFmtId="0" fontId="8" fillId="4" borderId="2" xfId="0" applyFont="1" applyFill="1" applyBorder="1" applyAlignment="1">
      <alignment vertical="center"/>
    </xf>
    <xf numFmtId="166" fontId="0" fillId="0" borderId="2" xfId="0" applyNumberFormat="1" applyBorder="1"/>
    <xf numFmtId="166" fontId="3" fillId="0" borderId="2" xfId="0" applyNumberFormat="1" applyFont="1" applyBorder="1"/>
    <xf numFmtId="0" fontId="0" fillId="0" borderId="2" xfId="0" applyBorder="1" applyAlignment="1">
      <alignment vertical="center" wrapText="1"/>
    </xf>
    <xf numFmtId="0" fontId="3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6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/>
    <xf numFmtId="166" fontId="0" fillId="5" borderId="2" xfId="0" applyNumberFormat="1" applyFill="1" applyBorder="1"/>
    <xf numFmtId="0" fontId="0" fillId="5" borderId="2" xfId="0" applyFill="1" applyBorder="1" applyAlignment="1">
      <alignment vertical="center" wrapText="1"/>
    </xf>
    <xf numFmtId="0" fontId="0" fillId="5" borderId="0" xfId="0" applyFill="1"/>
    <xf numFmtId="0" fontId="6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166" fontId="6" fillId="5" borderId="2" xfId="0" applyNumberFormat="1" applyFont="1" applyFill="1" applyBorder="1"/>
    <xf numFmtId="166" fontId="6" fillId="0" borderId="2" xfId="0" applyNumberFormat="1" applyFont="1" applyBorder="1"/>
    <xf numFmtId="0" fontId="6" fillId="5" borderId="2" xfId="0" applyFont="1" applyFill="1" applyBorder="1"/>
    <xf numFmtId="166" fontId="0" fillId="5" borderId="7" xfId="0" applyNumberFormat="1" applyFill="1" applyBorder="1"/>
    <xf numFmtId="0" fontId="6" fillId="5" borderId="7" xfId="0" applyFont="1" applyFill="1" applyBorder="1" applyAlignment="1">
      <alignment vertical="center" wrapText="1"/>
    </xf>
    <xf numFmtId="166" fontId="0" fillId="5" borderId="0" xfId="0" applyNumberFormat="1" applyFill="1"/>
    <xf numFmtId="0" fontId="0" fillId="5" borderId="2" xfId="0" applyFill="1" applyBorder="1"/>
    <xf numFmtId="0" fontId="10" fillId="0" borderId="2" xfId="0" applyFont="1" applyBorder="1"/>
    <xf numFmtId="0" fontId="0" fillId="5" borderId="0" xfId="0" applyFill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0" fontId="8" fillId="0" borderId="2" xfId="0" applyFont="1" applyBorder="1"/>
    <xf numFmtId="4" fontId="6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4" fontId="13" fillId="6" borderId="0" xfId="0" applyNumberFormat="1" applyFont="1" applyFill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165" fontId="16" fillId="8" borderId="12" xfId="0" applyNumberFormat="1" applyFont="1" applyFill="1" applyBorder="1" applyAlignment="1">
      <alignment horizontal="center" vertical="top" wrapText="1"/>
    </xf>
    <xf numFmtId="0" fontId="14" fillId="9" borderId="13" xfId="0" applyFont="1" applyFill="1" applyBorder="1" applyAlignment="1">
      <alignment horizontal="center" vertical="center"/>
    </xf>
    <xf numFmtId="4" fontId="3" fillId="10" borderId="14" xfId="0" applyNumberFormat="1" applyFont="1" applyFill="1" applyBorder="1" applyAlignment="1">
      <alignment horizontal="center" vertical="center" wrapText="1"/>
    </xf>
    <xf numFmtId="4" fontId="3" fillId="11" borderId="8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6" fillId="0" borderId="13" xfId="0" applyFont="1" applyBorder="1"/>
    <xf numFmtId="0" fontId="19" fillId="2" borderId="13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4" fillId="12" borderId="13" xfId="0" applyFont="1" applyFill="1" applyBorder="1" applyAlignment="1">
      <alignment horizontal="left" vertical="center"/>
    </xf>
    <xf numFmtId="4" fontId="3" fillId="12" borderId="2" xfId="0" applyNumberFormat="1" applyFont="1" applyFill="1" applyBorder="1"/>
    <xf numFmtId="165" fontId="16" fillId="13" borderId="12" xfId="0" applyNumberFormat="1" applyFont="1" applyFill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4" fontId="3" fillId="0" borderId="2" xfId="0" applyNumberFormat="1" applyFont="1" applyBorder="1"/>
    <xf numFmtId="4" fontId="3" fillId="0" borderId="13" xfId="0" applyNumberFormat="1" applyFont="1" applyBorder="1"/>
    <xf numFmtId="165" fontId="16" fillId="14" borderId="12" xfId="0" applyNumberFormat="1" applyFont="1" applyFill="1" applyBorder="1" applyAlignment="1">
      <alignment vertical="center"/>
    </xf>
    <xf numFmtId="165" fontId="16" fillId="14" borderId="15" xfId="0" applyNumberFormat="1" applyFont="1" applyFill="1" applyBorder="1" applyAlignment="1">
      <alignment vertical="center"/>
    </xf>
    <xf numFmtId="0" fontId="20" fillId="15" borderId="0" xfId="0" applyFont="1" applyFill="1"/>
    <xf numFmtId="0" fontId="12" fillId="15" borderId="13" xfId="0" applyFont="1" applyFill="1" applyBorder="1" applyAlignment="1">
      <alignment horizontal="left" vertical="center"/>
    </xf>
    <xf numFmtId="0" fontId="21" fillId="0" borderId="0" xfId="0" applyFont="1"/>
    <xf numFmtId="165" fontId="22" fillId="0" borderId="15" xfId="0" applyNumberFormat="1" applyFont="1" applyBorder="1" applyAlignment="1">
      <alignment vertical="center"/>
    </xf>
    <xf numFmtId="4" fontId="23" fillId="0" borderId="2" xfId="0" applyNumberFormat="1" applyFont="1" applyBorder="1"/>
    <xf numFmtId="4" fontId="23" fillId="0" borderId="13" xfId="0" applyNumberFormat="1" applyFont="1" applyBorder="1"/>
    <xf numFmtId="4" fontId="24" fillId="0" borderId="13" xfId="0" applyNumberFormat="1" applyFont="1" applyBorder="1"/>
    <xf numFmtId="165" fontId="16" fillId="13" borderId="15" xfId="0" applyNumberFormat="1" applyFont="1" applyFill="1" applyBorder="1" applyAlignment="1">
      <alignment vertical="center"/>
    </xf>
    <xf numFmtId="4" fontId="3" fillId="16" borderId="13" xfId="0" applyNumberFormat="1" applyFont="1" applyFill="1" applyBorder="1"/>
    <xf numFmtId="0" fontId="18" fillId="0" borderId="0" xfId="0" applyFont="1"/>
    <xf numFmtId="4" fontId="6" fillId="0" borderId="2" xfId="0" applyNumberFormat="1" applyFont="1" applyBorder="1"/>
    <xf numFmtId="4" fontId="6" fillId="0" borderId="13" xfId="0" applyNumberFormat="1" applyFont="1" applyBorder="1"/>
    <xf numFmtId="4" fontId="6" fillId="16" borderId="13" xfId="0" applyNumberFormat="1" applyFont="1" applyFill="1" applyBorder="1"/>
    <xf numFmtId="165" fontId="16" fillId="13" borderId="2" xfId="0" applyNumberFormat="1" applyFont="1" applyFill="1" applyBorder="1" applyAlignment="1">
      <alignment horizontal="center" vertical="center"/>
    </xf>
    <xf numFmtId="165" fontId="16" fillId="13" borderId="16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165" fontId="25" fillId="14" borderId="12" xfId="0" applyNumberFormat="1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left" vertical="center"/>
    </xf>
    <xf numFmtId="165" fontId="16" fillId="8" borderId="16" xfId="0" applyNumberFormat="1" applyFont="1" applyFill="1" applyBorder="1" applyAlignment="1">
      <alignment vertical="center"/>
    </xf>
    <xf numFmtId="165" fontId="22" fillId="0" borderId="16" xfId="0" applyNumberFormat="1" applyFont="1" applyBorder="1" applyAlignment="1">
      <alignment vertical="center"/>
    </xf>
    <xf numFmtId="4" fontId="26" fillId="0" borderId="2" xfId="0" applyNumberFormat="1" applyFont="1" applyBorder="1"/>
    <xf numFmtId="4" fontId="27" fillId="0" borderId="2" xfId="0" applyNumberFormat="1" applyFont="1" applyBorder="1"/>
    <xf numFmtId="4" fontId="27" fillId="0" borderId="13" xfId="0" applyNumberFormat="1" applyFont="1" applyBorder="1"/>
    <xf numFmtId="4" fontId="27" fillId="16" borderId="13" xfId="0" applyNumberFormat="1" applyFont="1" applyFill="1" applyBorder="1"/>
    <xf numFmtId="0" fontId="28" fillId="0" borderId="0" xfId="0" applyFont="1"/>
    <xf numFmtId="0" fontId="22" fillId="0" borderId="13" xfId="0" applyFont="1" applyBorder="1"/>
    <xf numFmtId="0" fontId="14" fillId="0" borderId="13" xfId="0" applyFont="1" applyBorder="1" applyAlignment="1">
      <alignment vertical="center"/>
    </xf>
    <xf numFmtId="0" fontId="20" fillId="17" borderId="0" xfId="0" applyFont="1" applyFill="1"/>
    <xf numFmtId="0" fontId="14" fillId="17" borderId="13" xfId="0" applyFont="1" applyFill="1" applyBorder="1" applyAlignment="1">
      <alignment vertical="center"/>
    </xf>
    <xf numFmtId="4" fontId="10" fillId="0" borderId="2" xfId="0" applyNumberFormat="1" applyFont="1" applyBorder="1"/>
    <xf numFmtId="0" fontId="12" fillId="17" borderId="13" xfId="0" applyFont="1" applyFill="1" applyBorder="1" applyAlignment="1">
      <alignment vertical="center"/>
    </xf>
    <xf numFmtId="0" fontId="20" fillId="0" borderId="0" xfId="0" applyFont="1"/>
    <xf numFmtId="0" fontId="14" fillId="6" borderId="13" xfId="0" applyFont="1" applyFill="1" applyBorder="1" applyAlignment="1">
      <alignment vertical="center"/>
    </xf>
    <xf numFmtId="0" fontId="12" fillId="6" borderId="13" xfId="0" applyFont="1" applyFill="1" applyBorder="1" applyAlignment="1">
      <alignment vertical="center"/>
    </xf>
    <xf numFmtId="0" fontId="18" fillId="18" borderId="0" xfId="0" applyFont="1" applyFill="1"/>
    <xf numFmtId="0" fontId="29" fillId="18" borderId="13" xfId="0" applyFont="1" applyFill="1" applyBorder="1" applyAlignment="1">
      <alignment vertical="center"/>
    </xf>
    <xf numFmtId="0" fontId="30" fillId="0" borderId="13" xfId="0" applyFont="1" applyBorder="1" applyAlignment="1">
      <alignment vertical="center"/>
    </xf>
    <xf numFmtId="4" fontId="31" fillId="0" borderId="2" xfId="0" applyNumberFormat="1" applyFont="1" applyBorder="1"/>
    <xf numFmtId="4" fontId="32" fillId="0" borderId="2" xfId="0" applyNumberFormat="1" applyFont="1" applyBorder="1"/>
    <xf numFmtId="0" fontId="30" fillId="0" borderId="13" xfId="0" applyFont="1" applyBorder="1" applyAlignment="1">
      <alignment vertical="top" wrapText="1"/>
    </xf>
    <xf numFmtId="165" fontId="16" fillId="13" borderId="12" xfId="0" applyNumberFormat="1" applyFont="1" applyFill="1" applyBorder="1" applyAlignment="1">
      <alignment horizontal="center" vertical="top" wrapText="1"/>
    </xf>
    <xf numFmtId="165" fontId="16" fillId="14" borderId="16" xfId="0" applyNumberFormat="1" applyFont="1" applyFill="1" applyBorder="1" applyAlignment="1">
      <alignment vertical="center"/>
    </xf>
    <xf numFmtId="0" fontId="33" fillId="0" borderId="0" xfId="0" applyFont="1"/>
    <xf numFmtId="0" fontId="34" fillId="0" borderId="13" xfId="0" applyFont="1" applyBorder="1" applyAlignment="1">
      <alignment vertical="center"/>
    </xf>
    <xf numFmtId="4" fontId="35" fillId="0" borderId="2" xfId="0" applyNumberFormat="1" applyFont="1" applyBorder="1"/>
    <xf numFmtId="4" fontId="35" fillId="0" borderId="13" xfId="0" applyNumberFormat="1" applyFont="1" applyBorder="1"/>
    <xf numFmtId="165" fontId="25" fillId="14" borderId="15" xfId="0" applyNumberFormat="1" applyFont="1" applyFill="1" applyBorder="1" applyAlignment="1">
      <alignment vertical="center"/>
    </xf>
    <xf numFmtId="165" fontId="25" fillId="14" borderId="12" xfId="0" applyNumberFormat="1" applyFont="1" applyFill="1" applyBorder="1" applyAlignment="1">
      <alignment horizontal="center" vertical="top" wrapText="1"/>
    </xf>
    <xf numFmtId="165" fontId="25" fillId="14" borderId="16" xfId="0" applyNumberFormat="1" applyFont="1" applyFill="1" applyBorder="1" applyAlignment="1">
      <alignment vertical="center"/>
    </xf>
    <xf numFmtId="165" fontId="16" fillId="0" borderId="12" xfId="0" applyNumberFormat="1" applyFont="1" applyBorder="1" applyAlignment="1">
      <alignment horizontal="center" vertical="top" wrapText="1"/>
    </xf>
    <xf numFmtId="4" fontId="31" fillId="0" borderId="13" xfId="0" applyNumberFormat="1" applyFont="1" applyBorder="1"/>
    <xf numFmtId="0" fontId="20" fillId="19" borderId="0" xfId="0" applyFont="1" applyFill="1"/>
    <xf numFmtId="0" fontId="14" fillId="19" borderId="13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36" fillId="6" borderId="13" xfId="0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5" fontId="25" fillId="0" borderId="0" xfId="0" applyNumberFormat="1" applyFont="1" applyAlignment="1">
      <alignment horizontal="center" vertical="top" wrapText="1"/>
    </xf>
    <xf numFmtId="165" fontId="25" fillId="0" borderId="16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center" vertical="top" wrapText="1"/>
    </xf>
    <xf numFmtId="165" fontId="7" fillId="0" borderId="15" xfId="0" applyNumberFormat="1" applyFont="1" applyBorder="1" applyAlignment="1">
      <alignment vertical="center"/>
    </xf>
    <xf numFmtId="165" fontId="7" fillId="0" borderId="16" xfId="0" applyNumberFormat="1" applyFont="1" applyBorder="1" applyAlignment="1">
      <alignment vertical="center"/>
    </xf>
    <xf numFmtId="0" fontId="12" fillId="20" borderId="13" xfId="0" applyFont="1" applyFill="1" applyBorder="1" applyAlignment="1">
      <alignment horizontal="left" vertical="center"/>
    </xf>
    <xf numFmtId="0" fontId="11" fillId="0" borderId="18" xfId="0" applyFont="1" applyBorder="1"/>
    <xf numFmtId="0" fontId="37" fillId="0" borderId="13" xfId="0" applyFont="1" applyBorder="1" applyAlignment="1">
      <alignment horizontal="left" vertical="center"/>
    </xf>
    <xf numFmtId="0" fontId="11" fillId="20" borderId="18" xfId="0" applyFont="1" applyFill="1" applyBorder="1"/>
    <xf numFmtId="0" fontId="11" fillId="20" borderId="0" xfId="0" applyFont="1" applyFill="1"/>
    <xf numFmtId="0" fontId="12" fillId="17" borderId="13" xfId="0" applyFont="1" applyFill="1" applyBorder="1" applyAlignment="1">
      <alignment horizontal="left" vertical="center"/>
    </xf>
    <xf numFmtId="0" fontId="38" fillId="12" borderId="13" xfId="0" applyFont="1" applyFill="1" applyBorder="1" applyAlignment="1">
      <alignment horizontal="left" vertical="center"/>
    </xf>
    <xf numFmtId="4" fontId="3" fillId="12" borderId="13" xfId="0" applyNumberFormat="1" applyFont="1" applyFill="1" applyBorder="1"/>
    <xf numFmtId="4" fontId="3" fillId="12" borderId="2" xfId="0" applyNumberFormat="1" applyFont="1" applyFill="1" applyBorder="1" applyAlignment="1">
      <alignment horizontal="right"/>
    </xf>
    <xf numFmtId="4" fontId="3" fillId="12" borderId="13" xfId="0" applyNumberFormat="1" applyFont="1" applyFill="1" applyBorder="1" applyAlignment="1">
      <alignment horizontal="right"/>
    </xf>
    <xf numFmtId="0" fontId="42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4" fontId="42" fillId="0" borderId="2" xfId="0" applyNumberFormat="1" applyFont="1" applyBorder="1" applyAlignment="1">
      <alignment horizontal="center" vertical="center" wrapText="1"/>
    </xf>
    <xf numFmtId="44" fontId="42" fillId="0" borderId="3" xfId="0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vertical="center" wrapText="1"/>
    </xf>
    <xf numFmtId="49" fontId="42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44" fontId="45" fillId="0" borderId="10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5" fillId="0" borderId="24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left" vertical="center" wrapText="1"/>
    </xf>
    <xf numFmtId="0" fontId="43" fillId="0" borderId="14" xfId="0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44" fontId="42" fillId="0" borderId="14" xfId="0" applyNumberFormat="1" applyFont="1" applyBorder="1" applyAlignment="1">
      <alignment horizontal="center" vertical="center" wrapText="1"/>
    </xf>
    <xf numFmtId="44" fontId="42" fillId="0" borderId="25" xfId="0" applyNumberFormat="1" applyFont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44" fontId="4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5" fillId="0" borderId="20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46" fillId="21" borderId="2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44" fontId="45" fillId="0" borderId="40" xfId="0" applyNumberFormat="1" applyFont="1" applyBorder="1" applyAlignment="1">
      <alignment horizontal="center" vertical="center" wrapText="1"/>
    </xf>
    <xf numFmtId="1" fontId="46" fillId="21" borderId="1" xfId="0" applyNumberFormat="1" applyFont="1" applyFill="1" applyBorder="1" applyAlignment="1">
      <alignment horizontal="center" vertical="center" wrapText="1"/>
    </xf>
    <xf numFmtId="1" fontId="46" fillId="21" borderId="3" xfId="0" applyNumberFormat="1" applyFont="1" applyFill="1" applyBorder="1" applyAlignment="1">
      <alignment horizontal="center" vertical="center" wrapText="1"/>
    </xf>
    <xf numFmtId="44" fontId="45" fillId="0" borderId="3" xfId="0" applyNumberFormat="1" applyFont="1" applyBorder="1" applyAlignment="1">
      <alignment horizontal="left" vertical="center" wrapText="1"/>
    </xf>
    <xf numFmtId="44" fontId="4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/>
    </xf>
    <xf numFmtId="0" fontId="45" fillId="0" borderId="38" xfId="0" applyFont="1" applyBorder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44" fontId="45" fillId="0" borderId="43" xfId="0" applyNumberFormat="1" applyFont="1" applyBorder="1" applyAlignment="1">
      <alignment horizontal="center" vertical="center"/>
    </xf>
    <xf numFmtId="0" fontId="45" fillId="21" borderId="24" xfId="0" applyFont="1" applyFill="1" applyBorder="1" applyAlignment="1">
      <alignment vertical="center"/>
    </xf>
    <xf numFmtId="0" fontId="45" fillId="21" borderId="14" xfId="0" applyFont="1" applyFill="1" applyBorder="1" applyAlignment="1">
      <alignment horizontal="center" vertical="center" wrapText="1"/>
    </xf>
    <xf numFmtId="44" fontId="45" fillId="21" borderId="25" xfId="0" applyNumberFormat="1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 wrapText="1"/>
    </xf>
    <xf numFmtId="0" fontId="43" fillId="0" borderId="30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3" fillId="0" borderId="32" xfId="0" applyFont="1" applyBorder="1" applyAlignment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0" fontId="43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5" fillId="0" borderId="20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left" vertical="center" wrapText="1"/>
    </xf>
    <xf numFmtId="1" fontId="46" fillId="21" borderId="2" xfId="0" applyNumberFormat="1" applyFont="1" applyFill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8" fillId="21" borderId="13" xfId="0" applyFont="1" applyFill="1" applyBorder="1" applyAlignment="1">
      <alignment horizontal="center" vertical="center"/>
    </xf>
    <xf numFmtId="0" fontId="48" fillId="21" borderId="17" xfId="0" applyFont="1" applyFill="1" applyBorder="1" applyAlignment="1">
      <alignment horizontal="center" vertical="center"/>
    </xf>
    <xf numFmtId="0" fontId="48" fillId="21" borderId="52" xfId="0" applyFont="1" applyFill="1" applyBorder="1" applyAlignment="1">
      <alignment horizontal="center" vertical="center"/>
    </xf>
    <xf numFmtId="0" fontId="50" fillId="0" borderId="19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44" fontId="45" fillId="0" borderId="50" xfId="0" applyNumberFormat="1" applyFont="1" applyBorder="1" applyAlignment="1">
      <alignment horizontal="center" vertical="center"/>
    </xf>
    <xf numFmtId="44" fontId="45" fillId="0" borderId="51" xfId="0" applyNumberFormat="1" applyFont="1" applyBorder="1" applyAlignment="1">
      <alignment horizontal="center" vertical="center"/>
    </xf>
    <xf numFmtId="44" fontId="45" fillId="0" borderId="37" xfId="0" applyNumberFormat="1" applyFont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1" fillId="20" borderId="18" xfId="0" applyFont="1" applyFill="1" applyBorder="1" applyAlignment="1">
      <alignment horizontal="center" vertical="center"/>
    </xf>
    <xf numFmtId="0" fontId="11" fillId="20" borderId="18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8EB4E3"/>
      <rgbColor rgb="FF993366"/>
      <rgbColor rgb="FFFDEADA"/>
      <rgbColor rgb="FFF2F2F2"/>
      <rgbColor rgb="FF660066"/>
      <rgbColor rgb="FFD99694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2DCDB"/>
      <rgbColor rgb="FFB9CDE5"/>
      <rgbColor rgb="FFE6B9B8"/>
      <rgbColor rgb="FFBFBFBF"/>
      <rgbColor rgb="FFFAC090"/>
      <rgbColor rgb="FF3366FF"/>
      <rgbColor rgb="FF33CCCC"/>
      <rgbColor rgb="FF99CC00"/>
      <rgbColor rgb="FFFFCC00"/>
      <rgbColor rgb="FFFF9900"/>
      <rgbColor rgb="FFFF6600"/>
      <rgbColor rgb="FF376092"/>
      <rgbColor rgb="FF95B3D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371475</xdr:colOff>
      <xdr:row>46</xdr:row>
      <xdr:rowOff>57150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8"/>
  <sheetViews>
    <sheetView zoomScaleNormal="100" workbookViewId="0">
      <pane ySplit="3" topLeftCell="A43" activePane="bottomLeft" state="frozen"/>
      <selection pane="bottomLeft" activeCell="J59" sqref="J59"/>
    </sheetView>
  </sheetViews>
  <sheetFormatPr defaultRowHeight="14.25"/>
  <cols>
    <col min="1" max="1" width="5.25" style="1" customWidth="1"/>
    <col min="2" max="2" width="25.375" style="2" customWidth="1"/>
    <col min="3" max="3" width="20.125" style="2" customWidth="1"/>
    <col min="4" max="4" width="13.5" style="2" customWidth="1"/>
    <col min="5" max="5" width="13.25" style="2" customWidth="1"/>
    <col min="6" max="6" width="16.5" style="2" customWidth="1"/>
    <col min="7" max="7" width="12.125" style="1" customWidth="1"/>
    <col min="8" max="8" width="16.5" style="3" customWidth="1"/>
    <col min="9" max="9" width="17.125" style="3" customWidth="1"/>
    <col min="10" max="11" width="9" style="2" customWidth="1"/>
    <col min="12" max="12" width="11.875" style="2" customWidth="1"/>
    <col min="13" max="1025" width="9" style="2" customWidth="1"/>
  </cols>
  <sheetData>
    <row r="1" spans="1:9" ht="15.75" thickBot="1">
      <c r="A1" s="174" t="s">
        <v>961</v>
      </c>
    </row>
    <row r="2" spans="1:9" s="4" customFormat="1" ht="75.75" thickBot="1">
      <c r="A2" s="173" t="s">
        <v>0</v>
      </c>
      <c r="B2" s="168" t="s">
        <v>1</v>
      </c>
      <c r="C2" s="168" t="s">
        <v>2</v>
      </c>
      <c r="D2" s="168" t="s">
        <v>3</v>
      </c>
      <c r="E2" s="168" t="s">
        <v>4</v>
      </c>
      <c r="F2" s="168" t="s">
        <v>5</v>
      </c>
      <c r="G2" s="168" t="s">
        <v>6</v>
      </c>
      <c r="H2" s="168" t="s">
        <v>7</v>
      </c>
      <c r="I2" s="169" t="s">
        <v>8</v>
      </c>
    </row>
    <row r="3" spans="1:9" s="5" customFormat="1" ht="13.5" customHeight="1" thickBot="1">
      <c r="A3" s="164">
        <v>1</v>
      </c>
      <c r="B3" s="165">
        <v>2</v>
      </c>
      <c r="C3" s="166">
        <v>3</v>
      </c>
      <c r="D3" s="165">
        <v>4</v>
      </c>
      <c r="E3" s="166">
        <v>5</v>
      </c>
      <c r="F3" s="165">
        <v>6</v>
      </c>
      <c r="G3" s="166">
        <v>7</v>
      </c>
      <c r="H3" s="165">
        <v>8</v>
      </c>
      <c r="I3" s="167" t="s">
        <v>9</v>
      </c>
    </row>
    <row r="4" spans="1:9" s="6" customFormat="1" ht="17.25" customHeight="1">
      <c r="A4" s="155">
        <v>1</v>
      </c>
      <c r="B4" s="143" t="s">
        <v>111</v>
      </c>
      <c r="C4" s="143" t="s">
        <v>112</v>
      </c>
      <c r="D4" s="148" t="s">
        <v>113</v>
      </c>
      <c r="E4" s="148" t="s">
        <v>114</v>
      </c>
      <c r="F4" s="145" t="s">
        <v>14</v>
      </c>
      <c r="G4" s="145">
        <v>12</v>
      </c>
      <c r="H4" s="146"/>
      <c r="I4" s="147">
        <f t="shared" ref="I4:I24" si="0">G4*H4</f>
        <v>0</v>
      </c>
    </row>
    <row r="5" spans="1:9" s="6" customFormat="1" ht="17.25" customHeight="1">
      <c r="A5" s="155">
        <v>2</v>
      </c>
      <c r="B5" s="143" t="s">
        <v>111</v>
      </c>
      <c r="C5" s="143" t="s">
        <v>115</v>
      </c>
      <c r="D5" s="148" t="s">
        <v>116</v>
      </c>
      <c r="E5" s="148" t="s">
        <v>117</v>
      </c>
      <c r="F5" s="145" t="s">
        <v>14</v>
      </c>
      <c r="G5" s="145">
        <v>12</v>
      </c>
      <c r="H5" s="146"/>
      <c r="I5" s="147">
        <f t="shared" si="0"/>
        <v>0</v>
      </c>
    </row>
    <row r="6" spans="1:9" s="6" customFormat="1" ht="17.25" customHeight="1">
      <c r="A6" s="155">
        <v>3</v>
      </c>
      <c r="B6" s="143" t="s">
        <v>111</v>
      </c>
      <c r="C6" s="143" t="s">
        <v>118</v>
      </c>
      <c r="D6" s="148" t="s">
        <v>119</v>
      </c>
      <c r="E6" s="148" t="s">
        <v>120</v>
      </c>
      <c r="F6" s="145" t="s">
        <v>14</v>
      </c>
      <c r="G6" s="145">
        <v>12</v>
      </c>
      <c r="H6" s="146"/>
      <c r="I6" s="147">
        <f t="shared" si="0"/>
        <v>0</v>
      </c>
    </row>
    <row r="7" spans="1:9" s="6" customFormat="1" ht="17.25" customHeight="1">
      <c r="A7" s="155">
        <v>4</v>
      </c>
      <c r="B7" s="143" t="s">
        <v>111</v>
      </c>
      <c r="C7" s="143" t="s">
        <v>121</v>
      </c>
      <c r="D7" s="148" t="s">
        <v>122</v>
      </c>
      <c r="E7" s="148" t="s">
        <v>123</v>
      </c>
      <c r="F7" s="145" t="s">
        <v>14</v>
      </c>
      <c r="G7" s="145">
        <v>12</v>
      </c>
      <c r="H7" s="146"/>
      <c r="I7" s="147">
        <f t="shared" si="0"/>
        <v>0</v>
      </c>
    </row>
    <row r="8" spans="1:9" s="6" customFormat="1" ht="17.25" customHeight="1">
      <c r="A8" s="155">
        <v>5</v>
      </c>
      <c r="B8" s="143" t="s">
        <v>111</v>
      </c>
      <c r="C8" s="143" t="s">
        <v>124</v>
      </c>
      <c r="D8" s="148" t="s">
        <v>125</v>
      </c>
      <c r="E8" s="148" t="s">
        <v>126</v>
      </c>
      <c r="F8" s="145" t="s">
        <v>14</v>
      </c>
      <c r="G8" s="145">
        <v>12</v>
      </c>
      <c r="H8" s="146"/>
      <c r="I8" s="147">
        <f t="shared" si="0"/>
        <v>0</v>
      </c>
    </row>
    <row r="9" spans="1:9" s="6" customFormat="1" ht="17.25" customHeight="1">
      <c r="A9" s="155">
        <v>6</v>
      </c>
      <c r="B9" s="143" t="s">
        <v>111</v>
      </c>
      <c r="C9" s="143" t="s">
        <v>127</v>
      </c>
      <c r="D9" s="148" t="s">
        <v>128</v>
      </c>
      <c r="E9" s="148" t="s">
        <v>129</v>
      </c>
      <c r="F9" s="145" t="s">
        <v>14</v>
      </c>
      <c r="G9" s="145">
        <v>12</v>
      </c>
      <c r="H9" s="146"/>
      <c r="I9" s="147">
        <f t="shared" si="0"/>
        <v>0</v>
      </c>
    </row>
    <row r="10" spans="1:9" s="6" customFormat="1" ht="17.25" customHeight="1">
      <c r="A10" s="155">
        <v>7</v>
      </c>
      <c r="B10" s="143" t="s">
        <v>111</v>
      </c>
      <c r="C10" s="143" t="s">
        <v>130</v>
      </c>
      <c r="D10" s="148" t="s">
        <v>131</v>
      </c>
      <c r="E10" s="148" t="s">
        <v>132</v>
      </c>
      <c r="F10" s="145" t="s">
        <v>14</v>
      </c>
      <c r="G10" s="145">
        <v>12</v>
      </c>
      <c r="H10" s="146"/>
      <c r="I10" s="147">
        <f t="shared" si="0"/>
        <v>0</v>
      </c>
    </row>
    <row r="11" spans="1:9" s="6" customFormat="1" ht="17.25" customHeight="1">
      <c r="A11" s="155">
        <v>8</v>
      </c>
      <c r="B11" s="143" t="s">
        <v>111</v>
      </c>
      <c r="C11" s="143" t="s">
        <v>133</v>
      </c>
      <c r="D11" s="148" t="s">
        <v>134</v>
      </c>
      <c r="E11" s="148" t="s">
        <v>135</v>
      </c>
      <c r="F11" s="145" t="s">
        <v>14</v>
      </c>
      <c r="G11" s="145">
        <v>12</v>
      </c>
      <c r="H11" s="146"/>
      <c r="I11" s="147">
        <f t="shared" si="0"/>
        <v>0</v>
      </c>
    </row>
    <row r="12" spans="1:9" s="6" customFormat="1" ht="17.25" customHeight="1">
      <c r="A12" s="155">
        <v>9</v>
      </c>
      <c r="B12" s="143" t="s">
        <v>111</v>
      </c>
      <c r="C12" s="143" t="s">
        <v>136</v>
      </c>
      <c r="D12" s="148" t="s">
        <v>137</v>
      </c>
      <c r="E12" s="148" t="s">
        <v>138</v>
      </c>
      <c r="F12" s="145" t="s">
        <v>14</v>
      </c>
      <c r="G12" s="145">
        <v>12</v>
      </c>
      <c r="H12" s="146"/>
      <c r="I12" s="147">
        <f t="shared" si="0"/>
        <v>0</v>
      </c>
    </row>
    <row r="13" spans="1:9" s="6" customFormat="1" ht="17.25" customHeight="1">
      <c r="A13" s="155">
        <v>10</v>
      </c>
      <c r="B13" s="143" t="s">
        <v>111</v>
      </c>
      <c r="C13" s="143" t="s">
        <v>139</v>
      </c>
      <c r="D13" s="148" t="s">
        <v>140</v>
      </c>
      <c r="E13" s="148" t="s">
        <v>141</v>
      </c>
      <c r="F13" s="145" t="s">
        <v>14</v>
      </c>
      <c r="G13" s="145">
        <v>12</v>
      </c>
      <c r="H13" s="146"/>
      <c r="I13" s="147">
        <f t="shared" si="0"/>
        <v>0</v>
      </c>
    </row>
    <row r="14" spans="1:9" s="6" customFormat="1" ht="17.25" customHeight="1">
      <c r="A14" s="155">
        <v>11</v>
      </c>
      <c r="B14" s="143" t="s">
        <v>111</v>
      </c>
      <c r="C14" s="143" t="s">
        <v>142</v>
      </c>
      <c r="D14" s="148" t="s">
        <v>143</v>
      </c>
      <c r="E14" s="148" t="s">
        <v>144</v>
      </c>
      <c r="F14" s="145" t="s">
        <v>14</v>
      </c>
      <c r="G14" s="145">
        <v>12</v>
      </c>
      <c r="H14" s="146"/>
      <c r="I14" s="147">
        <f t="shared" si="0"/>
        <v>0</v>
      </c>
    </row>
    <row r="15" spans="1:9" s="6" customFormat="1" ht="17.25" customHeight="1">
      <c r="A15" s="155">
        <v>12</v>
      </c>
      <c r="B15" s="143" t="s">
        <v>111</v>
      </c>
      <c r="C15" s="143" t="s">
        <v>145</v>
      </c>
      <c r="D15" s="148" t="s">
        <v>146</v>
      </c>
      <c r="E15" s="148" t="s">
        <v>147</v>
      </c>
      <c r="F15" s="145" t="s">
        <v>14</v>
      </c>
      <c r="G15" s="145">
        <v>12</v>
      </c>
      <c r="H15" s="146"/>
      <c r="I15" s="147">
        <f t="shared" si="0"/>
        <v>0</v>
      </c>
    </row>
    <row r="16" spans="1:9" s="6" customFormat="1" ht="17.25" customHeight="1">
      <c r="A16" s="155">
        <v>13</v>
      </c>
      <c r="B16" s="143" t="s">
        <v>111</v>
      </c>
      <c r="C16" s="143" t="s">
        <v>148</v>
      </c>
      <c r="D16" s="148" t="s">
        <v>149</v>
      </c>
      <c r="E16" s="148" t="s">
        <v>150</v>
      </c>
      <c r="F16" s="145" t="s">
        <v>14</v>
      </c>
      <c r="G16" s="145">
        <v>12</v>
      </c>
      <c r="H16" s="146"/>
      <c r="I16" s="147">
        <f t="shared" si="0"/>
        <v>0</v>
      </c>
    </row>
    <row r="17" spans="1:9" s="6" customFormat="1" ht="17.25" customHeight="1">
      <c r="A17" s="155">
        <v>14</v>
      </c>
      <c r="B17" s="143" t="s">
        <v>111</v>
      </c>
      <c r="C17" s="143" t="s">
        <v>151</v>
      </c>
      <c r="D17" s="148" t="s">
        <v>152</v>
      </c>
      <c r="E17" s="148" t="s">
        <v>153</v>
      </c>
      <c r="F17" s="145" t="s">
        <v>14</v>
      </c>
      <c r="G17" s="145">
        <v>12</v>
      </c>
      <c r="H17" s="146"/>
      <c r="I17" s="147">
        <f t="shared" si="0"/>
        <v>0</v>
      </c>
    </row>
    <row r="18" spans="1:9" s="6" customFormat="1" ht="17.25" customHeight="1">
      <c r="A18" s="155">
        <v>15</v>
      </c>
      <c r="B18" s="143" t="s">
        <v>111</v>
      </c>
      <c r="C18" s="143" t="s">
        <v>154</v>
      </c>
      <c r="D18" s="148" t="s">
        <v>155</v>
      </c>
      <c r="E18" s="148" t="s">
        <v>156</v>
      </c>
      <c r="F18" s="145" t="s">
        <v>14</v>
      </c>
      <c r="G18" s="145">
        <v>12</v>
      </c>
      <c r="H18" s="146"/>
      <c r="I18" s="147">
        <f t="shared" si="0"/>
        <v>0</v>
      </c>
    </row>
    <row r="19" spans="1:9" s="6" customFormat="1" ht="17.25" customHeight="1">
      <c r="A19" s="155">
        <v>16</v>
      </c>
      <c r="B19" s="143" t="s">
        <v>111</v>
      </c>
      <c r="C19" s="143" t="s">
        <v>157</v>
      </c>
      <c r="D19" s="148" t="s">
        <v>158</v>
      </c>
      <c r="E19" s="148" t="s">
        <v>159</v>
      </c>
      <c r="F19" s="145" t="s">
        <v>14</v>
      </c>
      <c r="G19" s="145">
        <v>12</v>
      </c>
      <c r="H19" s="146"/>
      <c r="I19" s="147">
        <f t="shared" si="0"/>
        <v>0</v>
      </c>
    </row>
    <row r="20" spans="1:9" s="6" customFormat="1" ht="17.25" customHeight="1">
      <c r="A20" s="155">
        <v>17</v>
      </c>
      <c r="B20" s="143" t="s">
        <v>111</v>
      </c>
      <c r="C20" s="143" t="s">
        <v>160</v>
      </c>
      <c r="D20" s="148" t="s">
        <v>161</v>
      </c>
      <c r="E20" s="148" t="s">
        <v>162</v>
      </c>
      <c r="F20" s="145" t="s">
        <v>14</v>
      </c>
      <c r="G20" s="145">
        <v>12</v>
      </c>
      <c r="H20" s="146"/>
      <c r="I20" s="147">
        <f t="shared" si="0"/>
        <v>0</v>
      </c>
    </row>
    <row r="21" spans="1:9" s="6" customFormat="1" ht="17.25" customHeight="1">
      <c r="A21" s="155">
        <v>18</v>
      </c>
      <c r="B21" s="143" t="s">
        <v>111</v>
      </c>
      <c r="C21" s="143" t="s">
        <v>163</v>
      </c>
      <c r="D21" s="148" t="s">
        <v>164</v>
      </c>
      <c r="E21" s="148" t="s">
        <v>165</v>
      </c>
      <c r="F21" s="145" t="s">
        <v>14</v>
      </c>
      <c r="G21" s="145">
        <v>12</v>
      </c>
      <c r="H21" s="146"/>
      <c r="I21" s="147">
        <f t="shared" si="0"/>
        <v>0</v>
      </c>
    </row>
    <row r="22" spans="1:9" s="6" customFormat="1" ht="17.25" customHeight="1">
      <c r="A22" s="155">
        <v>19</v>
      </c>
      <c r="B22" s="143" t="s">
        <v>111</v>
      </c>
      <c r="C22" s="143" t="s">
        <v>166</v>
      </c>
      <c r="D22" s="148" t="s">
        <v>167</v>
      </c>
      <c r="E22" s="148" t="s">
        <v>168</v>
      </c>
      <c r="F22" s="145" t="s">
        <v>14</v>
      </c>
      <c r="G22" s="145">
        <v>12</v>
      </c>
      <c r="H22" s="146"/>
      <c r="I22" s="147">
        <f t="shared" si="0"/>
        <v>0</v>
      </c>
    </row>
    <row r="23" spans="1:9" s="6" customFormat="1" ht="17.25" customHeight="1">
      <c r="A23" s="155">
        <v>20</v>
      </c>
      <c r="B23" s="143" t="s">
        <v>111</v>
      </c>
      <c r="C23" s="143" t="s">
        <v>169</v>
      </c>
      <c r="D23" s="148" t="s">
        <v>170</v>
      </c>
      <c r="E23" s="148" t="s">
        <v>171</v>
      </c>
      <c r="F23" s="145" t="s">
        <v>14</v>
      </c>
      <c r="G23" s="145">
        <v>12</v>
      </c>
      <c r="H23" s="146"/>
      <c r="I23" s="147">
        <f t="shared" si="0"/>
        <v>0</v>
      </c>
    </row>
    <row r="24" spans="1:9" s="6" customFormat="1" ht="17.25" customHeight="1">
      <c r="A24" s="155">
        <v>21</v>
      </c>
      <c r="B24" s="143" t="s">
        <v>111</v>
      </c>
      <c r="C24" s="143" t="s">
        <v>172</v>
      </c>
      <c r="D24" s="148" t="s">
        <v>173</v>
      </c>
      <c r="E24" s="148" t="s">
        <v>174</v>
      </c>
      <c r="F24" s="145" t="s">
        <v>14</v>
      </c>
      <c r="G24" s="145">
        <v>12</v>
      </c>
      <c r="H24" s="146"/>
      <c r="I24" s="147">
        <f t="shared" si="0"/>
        <v>0</v>
      </c>
    </row>
    <row r="25" spans="1:9" s="6" customFormat="1" ht="17.25" customHeight="1">
      <c r="A25" s="155">
        <v>22</v>
      </c>
      <c r="B25" s="143" t="s">
        <v>111</v>
      </c>
      <c r="C25" s="143" t="s">
        <v>175</v>
      </c>
      <c r="D25" s="148" t="s">
        <v>176</v>
      </c>
      <c r="E25" s="148" t="s">
        <v>177</v>
      </c>
      <c r="F25" s="145" t="s">
        <v>14</v>
      </c>
      <c r="G25" s="145">
        <v>12</v>
      </c>
      <c r="H25" s="146"/>
      <c r="I25" s="147">
        <f t="shared" ref="I25:I38" si="1">G25*H25</f>
        <v>0</v>
      </c>
    </row>
    <row r="26" spans="1:9" s="6" customFormat="1" ht="17.25" customHeight="1">
      <c r="A26" s="155">
        <v>23</v>
      </c>
      <c r="B26" s="143" t="s">
        <v>111</v>
      </c>
      <c r="C26" s="143" t="s">
        <v>178</v>
      </c>
      <c r="D26" s="148" t="s">
        <v>179</v>
      </c>
      <c r="E26" s="148" t="s">
        <v>180</v>
      </c>
      <c r="F26" s="145" t="s">
        <v>14</v>
      </c>
      <c r="G26" s="145">
        <v>12</v>
      </c>
      <c r="H26" s="146"/>
      <c r="I26" s="147">
        <f t="shared" si="1"/>
        <v>0</v>
      </c>
    </row>
    <row r="27" spans="1:9" s="6" customFormat="1" ht="17.25" customHeight="1">
      <c r="A27" s="155">
        <v>24</v>
      </c>
      <c r="B27" s="143" t="s">
        <v>111</v>
      </c>
      <c r="C27" s="143" t="s">
        <v>181</v>
      </c>
      <c r="D27" s="148" t="s">
        <v>182</v>
      </c>
      <c r="E27" s="148" t="s">
        <v>183</v>
      </c>
      <c r="F27" s="145" t="s">
        <v>14</v>
      </c>
      <c r="G27" s="145">
        <v>12</v>
      </c>
      <c r="H27" s="146"/>
      <c r="I27" s="147">
        <f t="shared" si="1"/>
        <v>0</v>
      </c>
    </row>
    <row r="28" spans="1:9" s="6" customFormat="1" ht="17.25" customHeight="1">
      <c r="A28" s="155">
        <v>25</v>
      </c>
      <c r="B28" s="143" t="s">
        <v>111</v>
      </c>
      <c r="C28" s="143" t="s">
        <v>184</v>
      </c>
      <c r="D28" s="148" t="s">
        <v>185</v>
      </c>
      <c r="E28" s="148" t="s">
        <v>186</v>
      </c>
      <c r="F28" s="145" t="s">
        <v>14</v>
      </c>
      <c r="G28" s="145">
        <v>12</v>
      </c>
      <c r="H28" s="146"/>
      <c r="I28" s="147">
        <f t="shared" si="1"/>
        <v>0</v>
      </c>
    </row>
    <row r="29" spans="1:9" s="6" customFormat="1" ht="17.25" customHeight="1">
      <c r="A29" s="155">
        <v>26</v>
      </c>
      <c r="B29" s="143" t="s">
        <v>111</v>
      </c>
      <c r="C29" s="143" t="s">
        <v>187</v>
      </c>
      <c r="D29" s="148" t="s">
        <v>188</v>
      </c>
      <c r="E29" s="148" t="s">
        <v>189</v>
      </c>
      <c r="F29" s="145" t="s">
        <v>14</v>
      </c>
      <c r="G29" s="145">
        <v>12</v>
      </c>
      <c r="H29" s="146"/>
      <c r="I29" s="147">
        <f t="shared" si="1"/>
        <v>0</v>
      </c>
    </row>
    <row r="30" spans="1:9" s="6" customFormat="1" ht="17.25" customHeight="1">
      <c r="A30" s="155">
        <v>27</v>
      </c>
      <c r="B30" s="149" t="s">
        <v>45</v>
      </c>
      <c r="C30" s="149" t="s">
        <v>46</v>
      </c>
      <c r="D30" s="148" t="s">
        <v>47</v>
      </c>
      <c r="E30" s="148" t="s">
        <v>48</v>
      </c>
      <c r="F30" s="144" t="s">
        <v>14</v>
      </c>
      <c r="G30" s="145">
        <v>12</v>
      </c>
      <c r="H30" s="146"/>
      <c r="I30" s="147">
        <f t="shared" si="1"/>
        <v>0</v>
      </c>
    </row>
    <row r="31" spans="1:9" s="6" customFormat="1" ht="17.25" customHeight="1">
      <c r="A31" s="155">
        <v>28</v>
      </c>
      <c r="B31" s="149" t="s">
        <v>45</v>
      </c>
      <c r="C31" s="149" t="s">
        <v>46</v>
      </c>
      <c r="D31" s="148" t="s">
        <v>49</v>
      </c>
      <c r="E31" s="148" t="s">
        <v>50</v>
      </c>
      <c r="F31" s="144" t="s">
        <v>14</v>
      </c>
      <c r="G31" s="145">
        <v>12</v>
      </c>
      <c r="H31" s="146"/>
      <c r="I31" s="147">
        <f t="shared" si="1"/>
        <v>0</v>
      </c>
    </row>
    <row r="32" spans="1:9" s="6" customFormat="1" ht="17.25" customHeight="1">
      <c r="A32" s="155">
        <v>29</v>
      </c>
      <c r="B32" s="149" t="s">
        <v>45</v>
      </c>
      <c r="C32" s="149" t="s">
        <v>46</v>
      </c>
      <c r="D32" s="148" t="s">
        <v>51</v>
      </c>
      <c r="E32" s="148" t="s">
        <v>52</v>
      </c>
      <c r="F32" s="144" t="s">
        <v>14</v>
      </c>
      <c r="G32" s="145">
        <v>12</v>
      </c>
      <c r="H32" s="146"/>
      <c r="I32" s="147">
        <f t="shared" si="1"/>
        <v>0</v>
      </c>
    </row>
    <row r="33" spans="1:9" s="6" customFormat="1" ht="17.25" customHeight="1">
      <c r="A33" s="155">
        <v>30</v>
      </c>
      <c r="B33" s="143" t="s">
        <v>190</v>
      </c>
      <c r="C33" s="143" t="s">
        <v>53</v>
      </c>
      <c r="D33" s="150" t="s">
        <v>191</v>
      </c>
      <c r="E33" s="150" t="s">
        <v>192</v>
      </c>
      <c r="F33" s="144" t="s">
        <v>193</v>
      </c>
      <c r="G33" s="145">
        <v>12</v>
      </c>
      <c r="H33" s="146"/>
      <c r="I33" s="147">
        <f t="shared" si="1"/>
        <v>0</v>
      </c>
    </row>
    <row r="34" spans="1:9" s="6" customFormat="1" ht="17.25" customHeight="1">
      <c r="A34" s="155">
        <v>31</v>
      </c>
      <c r="B34" s="143" t="s">
        <v>190</v>
      </c>
      <c r="C34" s="143" t="s">
        <v>53</v>
      </c>
      <c r="D34" s="150" t="s">
        <v>194</v>
      </c>
      <c r="E34" s="150" t="s">
        <v>195</v>
      </c>
      <c r="F34" s="144" t="s">
        <v>193</v>
      </c>
      <c r="G34" s="145">
        <v>12</v>
      </c>
      <c r="H34" s="146"/>
      <c r="I34" s="147">
        <f t="shared" si="1"/>
        <v>0</v>
      </c>
    </row>
    <row r="35" spans="1:9" s="6" customFormat="1" ht="17.25" customHeight="1">
      <c r="A35" s="155">
        <v>32</v>
      </c>
      <c r="B35" s="143" t="s">
        <v>190</v>
      </c>
      <c r="C35" s="143" t="s">
        <v>53</v>
      </c>
      <c r="D35" s="150" t="s">
        <v>196</v>
      </c>
      <c r="E35" s="150" t="s">
        <v>197</v>
      </c>
      <c r="F35" s="144" t="s">
        <v>193</v>
      </c>
      <c r="G35" s="145">
        <v>12</v>
      </c>
      <c r="H35" s="146"/>
      <c r="I35" s="147">
        <f t="shared" si="1"/>
        <v>0</v>
      </c>
    </row>
    <row r="36" spans="1:9" s="6" customFormat="1" ht="17.25" customHeight="1">
      <c r="A36" s="155">
        <v>33</v>
      </c>
      <c r="B36" s="143" t="s">
        <v>190</v>
      </c>
      <c r="C36" s="143" t="s">
        <v>53</v>
      </c>
      <c r="D36" s="150" t="s">
        <v>198</v>
      </c>
      <c r="E36" s="150" t="s">
        <v>199</v>
      </c>
      <c r="F36" s="144" t="s">
        <v>193</v>
      </c>
      <c r="G36" s="145">
        <v>12</v>
      </c>
      <c r="H36" s="146"/>
      <c r="I36" s="147">
        <f t="shared" si="1"/>
        <v>0</v>
      </c>
    </row>
    <row r="37" spans="1:9" s="6" customFormat="1" ht="17.25" customHeight="1">
      <c r="A37" s="155">
        <v>34</v>
      </c>
      <c r="B37" s="143" t="s">
        <v>190</v>
      </c>
      <c r="C37" s="143" t="s">
        <v>53</v>
      </c>
      <c r="D37" s="150" t="s">
        <v>200</v>
      </c>
      <c r="E37" s="150" t="s">
        <v>201</v>
      </c>
      <c r="F37" s="144" t="s">
        <v>193</v>
      </c>
      <c r="G37" s="145">
        <v>12</v>
      </c>
      <c r="H37" s="146"/>
      <c r="I37" s="147">
        <f t="shared" si="1"/>
        <v>0</v>
      </c>
    </row>
    <row r="38" spans="1:9" s="6" customFormat="1" ht="17.25" customHeight="1">
      <c r="A38" s="155">
        <v>35</v>
      </c>
      <c r="B38" s="143" t="s">
        <v>190</v>
      </c>
      <c r="C38" s="143" t="s">
        <v>53</v>
      </c>
      <c r="D38" s="150" t="s">
        <v>202</v>
      </c>
      <c r="E38" s="150" t="s">
        <v>203</v>
      </c>
      <c r="F38" s="144" t="s">
        <v>193</v>
      </c>
      <c r="G38" s="145">
        <v>12</v>
      </c>
      <c r="H38" s="146"/>
      <c r="I38" s="147">
        <f t="shared" si="1"/>
        <v>0</v>
      </c>
    </row>
    <row r="39" spans="1:9" ht="27" customHeight="1" thickBot="1">
      <c r="A39" s="156"/>
      <c r="B39" s="153"/>
      <c r="C39" s="153"/>
      <c r="D39" s="153"/>
      <c r="E39" s="153"/>
      <c r="F39" s="221" t="s">
        <v>97</v>
      </c>
      <c r="G39" s="222"/>
      <c r="H39" s="223"/>
      <c r="I39" s="154">
        <f>SUM(I4:I38)</f>
        <v>0</v>
      </c>
    </row>
    <row r="40" spans="1:9" ht="15.75" thickBot="1">
      <c r="A40" s="156"/>
      <c r="B40" s="153"/>
      <c r="C40" s="153"/>
      <c r="D40" s="153"/>
      <c r="E40" s="153"/>
      <c r="F40" s="170"/>
      <c r="G40" s="170"/>
      <c r="H40" s="170"/>
      <c r="I40" s="171"/>
    </row>
    <row r="41" spans="1:9" ht="30">
      <c r="A41" s="184" t="s">
        <v>962</v>
      </c>
      <c r="B41" s="227" t="s">
        <v>965</v>
      </c>
      <c r="C41" s="227"/>
      <c r="D41" s="227"/>
      <c r="E41" s="227"/>
      <c r="F41" s="227"/>
      <c r="G41" s="185" t="s">
        <v>99</v>
      </c>
      <c r="H41" s="185" t="s">
        <v>100</v>
      </c>
      <c r="I41" s="186" t="s">
        <v>101</v>
      </c>
    </row>
    <row r="42" spans="1:9" ht="15">
      <c r="A42" s="187">
        <v>1</v>
      </c>
      <c r="B42" s="229">
        <v>2</v>
      </c>
      <c r="C42" s="229"/>
      <c r="D42" s="229"/>
      <c r="E42" s="229"/>
      <c r="F42" s="229"/>
      <c r="G42" s="182">
        <v>3</v>
      </c>
      <c r="H42" s="182">
        <v>4</v>
      </c>
      <c r="I42" s="188" t="s">
        <v>963</v>
      </c>
    </row>
    <row r="43" spans="1:9" ht="15">
      <c r="A43" s="155">
        <v>1</v>
      </c>
      <c r="B43" s="224" t="s">
        <v>102</v>
      </c>
      <c r="C43" s="225"/>
      <c r="D43" s="225"/>
      <c r="E43" s="225"/>
      <c r="F43" s="226"/>
      <c r="G43" s="176"/>
      <c r="H43" s="175">
        <v>300</v>
      </c>
      <c r="I43" s="189"/>
    </row>
    <row r="44" spans="1:9" ht="15">
      <c r="A44" s="155">
        <v>2</v>
      </c>
      <c r="B44" s="210" t="s">
        <v>204</v>
      </c>
      <c r="C44" s="211"/>
      <c r="D44" s="211"/>
      <c r="E44" s="211"/>
      <c r="F44" s="212"/>
      <c r="G44" s="176"/>
      <c r="H44" s="175">
        <v>30</v>
      </c>
      <c r="I44" s="189"/>
    </row>
    <row r="45" spans="1:9" ht="15">
      <c r="A45" s="155">
        <v>3</v>
      </c>
      <c r="B45" s="210" t="s">
        <v>205</v>
      </c>
      <c r="C45" s="211"/>
      <c r="D45" s="211"/>
      <c r="E45" s="211"/>
      <c r="F45" s="212"/>
      <c r="G45" s="176"/>
      <c r="H45" s="175">
        <v>4</v>
      </c>
      <c r="I45" s="189"/>
    </row>
    <row r="46" spans="1:9" ht="15">
      <c r="A46" s="155">
        <v>4</v>
      </c>
      <c r="B46" s="210" t="s">
        <v>206</v>
      </c>
      <c r="C46" s="211"/>
      <c r="D46" s="211"/>
      <c r="E46" s="211"/>
      <c r="F46" s="212"/>
      <c r="G46" s="176"/>
      <c r="H46" s="175">
        <v>5</v>
      </c>
      <c r="I46" s="189"/>
    </row>
    <row r="47" spans="1:9" ht="15">
      <c r="A47" s="155">
        <v>5</v>
      </c>
      <c r="B47" s="210" t="s">
        <v>207</v>
      </c>
      <c r="C47" s="211"/>
      <c r="D47" s="211"/>
      <c r="E47" s="211"/>
      <c r="F47" s="212"/>
      <c r="G47" s="176"/>
      <c r="H47" s="175">
        <v>30</v>
      </c>
      <c r="I47" s="189"/>
    </row>
    <row r="48" spans="1:9" ht="15">
      <c r="A48" s="155">
        <v>6</v>
      </c>
      <c r="B48" s="210" t="s">
        <v>208</v>
      </c>
      <c r="C48" s="211"/>
      <c r="D48" s="211"/>
      <c r="E48" s="211"/>
      <c r="F48" s="212"/>
      <c r="G48" s="177"/>
      <c r="H48" s="177">
        <v>6</v>
      </c>
      <c r="I48" s="190"/>
    </row>
    <row r="49" spans="1:9" ht="15">
      <c r="A49" s="155">
        <v>7</v>
      </c>
      <c r="B49" s="228" t="s">
        <v>966</v>
      </c>
      <c r="C49" s="211"/>
      <c r="D49" s="211"/>
      <c r="E49" s="211"/>
      <c r="F49" s="212"/>
      <c r="G49" s="177"/>
      <c r="H49" s="177">
        <v>4</v>
      </c>
      <c r="I49" s="190"/>
    </row>
    <row r="50" spans="1:9" ht="15">
      <c r="A50" s="155">
        <v>8</v>
      </c>
      <c r="B50" s="210" t="s">
        <v>209</v>
      </c>
      <c r="C50" s="211"/>
      <c r="D50" s="211"/>
      <c r="E50" s="211"/>
      <c r="F50" s="212"/>
      <c r="G50" s="177"/>
      <c r="H50" s="177">
        <v>6</v>
      </c>
      <c r="I50" s="190"/>
    </row>
    <row r="51" spans="1:9" ht="15">
      <c r="A51" s="155">
        <v>9</v>
      </c>
      <c r="B51" s="210" t="s">
        <v>210</v>
      </c>
      <c r="C51" s="211"/>
      <c r="D51" s="211"/>
      <c r="E51" s="211"/>
      <c r="F51" s="212"/>
      <c r="G51" s="177"/>
      <c r="H51" s="177">
        <v>6</v>
      </c>
      <c r="I51" s="190"/>
    </row>
    <row r="52" spans="1:9" ht="15">
      <c r="A52" s="155">
        <v>10</v>
      </c>
      <c r="B52" s="210" t="s">
        <v>211</v>
      </c>
      <c r="C52" s="211"/>
      <c r="D52" s="211"/>
      <c r="E52" s="211"/>
      <c r="F52" s="212"/>
      <c r="G52" s="177"/>
      <c r="H52" s="177">
        <v>6</v>
      </c>
      <c r="I52" s="190"/>
    </row>
    <row r="53" spans="1:9" ht="15">
      <c r="A53" s="155">
        <v>11</v>
      </c>
      <c r="B53" s="210" t="s">
        <v>212</v>
      </c>
      <c r="C53" s="211"/>
      <c r="D53" s="211"/>
      <c r="E53" s="211"/>
      <c r="F53" s="212"/>
      <c r="G53" s="178"/>
      <c r="H53" s="177">
        <v>4</v>
      </c>
      <c r="I53" s="191"/>
    </row>
    <row r="54" spans="1:9" ht="15">
      <c r="A54" s="155">
        <v>12</v>
      </c>
      <c r="B54" s="210" t="s">
        <v>213</v>
      </c>
      <c r="C54" s="211"/>
      <c r="D54" s="211"/>
      <c r="E54" s="211"/>
      <c r="F54" s="212"/>
      <c r="G54" s="178"/>
      <c r="H54" s="177">
        <v>4</v>
      </c>
      <c r="I54" s="191"/>
    </row>
    <row r="55" spans="1:9" ht="15">
      <c r="A55" s="155">
        <v>13</v>
      </c>
      <c r="B55" s="210" t="s">
        <v>214</v>
      </c>
      <c r="C55" s="211"/>
      <c r="D55" s="211"/>
      <c r="E55" s="211"/>
      <c r="F55" s="212"/>
      <c r="G55" s="178"/>
      <c r="H55" s="177">
        <v>4</v>
      </c>
      <c r="I55" s="191"/>
    </row>
    <row r="56" spans="1:9" ht="15">
      <c r="A56" s="155">
        <v>14</v>
      </c>
      <c r="B56" s="210" t="s">
        <v>215</v>
      </c>
      <c r="C56" s="211"/>
      <c r="D56" s="211"/>
      <c r="E56" s="211"/>
      <c r="F56" s="212"/>
      <c r="G56" s="178"/>
      <c r="H56" s="177">
        <v>60</v>
      </c>
      <c r="I56" s="191"/>
    </row>
    <row r="57" spans="1:9" ht="15.75" thickBot="1">
      <c r="A57" s="192">
        <v>15</v>
      </c>
      <c r="B57" s="213" t="s">
        <v>216</v>
      </c>
      <c r="C57" s="214"/>
      <c r="D57" s="214"/>
      <c r="E57" s="214"/>
      <c r="F57" s="215"/>
      <c r="G57" s="193"/>
      <c r="H57" s="196">
        <v>15</v>
      </c>
      <c r="I57" s="194"/>
    </row>
    <row r="58" spans="1:9" ht="25.5" customHeight="1" thickBot="1">
      <c r="A58" s="179"/>
      <c r="B58" s="180"/>
      <c r="C58" s="180"/>
      <c r="D58" s="180"/>
      <c r="E58" s="180"/>
      <c r="F58" s="180"/>
      <c r="G58" s="216" t="s">
        <v>110</v>
      </c>
      <c r="H58" s="217"/>
      <c r="I58" s="183"/>
    </row>
    <row r="59" spans="1:9" ht="15.75" thickBot="1">
      <c r="A59" s="179"/>
      <c r="B59" s="180"/>
      <c r="C59" s="180"/>
      <c r="D59" s="180"/>
      <c r="E59" s="180"/>
      <c r="F59" s="180"/>
      <c r="G59" s="181"/>
      <c r="H59" s="180"/>
      <c r="I59" s="180"/>
    </row>
    <row r="60" spans="1:9" ht="16.5" customHeight="1">
      <c r="A60" s="179"/>
      <c r="B60" s="180"/>
      <c r="C60" s="180"/>
      <c r="D60" s="180"/>
      <c r="E60" s="180"/>
      <c r="F60" s="252"/>
      <c r="G60" s="204" t="s">
        <v>964</v>
      </c>
      <c r="H60" s="253"/>
      <c r="I60" s="207"/>
    </row>
    <row r="61" spans="1:9" ht="15">
      <c r="A61" s="179"/>
      <c r="B61" s="180"/>
      <c r="C61" s="180"/>
      <c r="D61" s="180"/>
      <c r="E61" s="180"/>
      <c r="F61" s="180"/>
      <c r="G61" s="205"/>
      <c r="H61" s="254"/>
      <c r="I61" s="208"/>
    </row>
    <row r="62" spans="1:9" ht="15.75" thickBot="1">
      <c r="A62" s="179"/>
      <c r="B62" s="180"/>
      <c r="C62" s="180"/>
      <c r="D62" s="180"/>
      <c r="E62" s="180"/>
      <c r="F62" s="180"/>
      <c r="G62" s="206"/>
      <c r="H62" s="255"/>
      <c r="I62" s="209"/>
    </row>
    <row r="63" spans="1:9" ht="15">
      <c r="A63" s="179"/>
      <c r="B63" s="180"/>
      <c r="C63" s="180"/>
      <c r="D63" s="180"/>
      <c r="E63" s="180"/>
      <c r="F63" s="180"/>
      <c r="G63" s="195"/>
      <c r="H63" s="195"/>
      <c r="I63" s="180"/>
    </row>
    <row r="65" spans="1:9" ht="58.5" customHeight="1">
      <c r="A65" s="218" t="s">
        <v>98</v>
      </c>
      <c r="B65" s="219"/>
      <c r="C65" s="219"/>
      <c r="D65" s="219"/>
      <c r="E65" s="219"/>
      <c r="F65" s="220"/>
      <c r="G65" s="220"/>
      <c r="H65" s="220"/>
      <c r="I65" s="220"/>
    </row>
    <row r="68" spans="1:9" ht="16.5" customHeight="1"/>
  </sheetData>
  <mergeCells count="22">
    <mergeCell ref="A65:I65"/>
    <mergeCell ref="F39:H39"/>
    <mergeCell ref="B45:F45"/>
    <mergeCell ref="B44:F44"/>
    <mergeCell ref="B43:F43"/>
    <mergeCell ref="B41:F41"/>
    <mergeCell ref="B46:F46"/>
    <mergeCell ref="B47:F47"/>
    <mergeCell ref="B48:F48"/>
    <mergeCell ref="B49:F49"/>
    <mergeCell ref="B50:F50"/>
    <mergeCell ref="B51:F51"/>
    <mergeCell ref="B52:F52"/>
    <mergeCell ref="B53:F53"/>
    <mergeCell ref="B42:F42"/>
    <mergeCell ref="B54:F54"/>
    <mergeCell ref="B55:F55"/>
    <mergeCell ref="B56:F56"/>
    <mergeCell ref="B57:F57"/>
    <mergeCell ref="G58:H58"/>
    <mergeCell ref="G60:H62"/>
    <mergeCell ref="I60:I62"/>
  </mergeCells>
  <printOptions horizontalCentered="1"/>
  <pageMargins left="0.31496062992125984" right="0.31496062992125984" top="0.74803149606299213" bottom="0.74803149606299213" header="0.11811023622047245" footer="0.51181102362204722"/>
  <pageSetup paperSize="9" scale="83" firstPageNumber="0" orientation="landscape" horizontalDpi="300" verticalDpi="300" r:id="rId1"/>
  <headerFooter>
    <oddHeader>&amp;L&amp;"-,Pogrubiony"Nr sprawy: AL.0141.142.2024&amp;C
&amp;"-,Pogrubiony"
FORMULARZ CENOWY&amp;R&amp;"Czcionka tekstu podstawowego,Pogrubiony"Załącznik nr 2 do WP</oddHeader>
    <oddFooter>Strona &amp;P z &amp;N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1"/>
  <sheetViews>
    <sheetView tabSelected="1" zoomScaleNormal="100" workbookViewId="0">
      <pane ySplit="3" topLeftCell="A34" activePane="bottomLeft" state="frozen"/>
      <selection pane="bottomLeft" activeCell="L58" sqref="L58"/>
    </sheetView>
  </sheetViews>
  <sheetFormatPr defaultRowHeight="14.25"/>
  <cols>
    <col min="1" max="1" width="4.75" style="1" customWidth="1"/>
    <col min="2" max="2" width="25.375" style="2" customWidth="1"/>
    <col min="3" max="3" width="20.125" style="2" customWidth="1"/>
    <col min="4" max="4" width="13.5" style="2" customWidth="1"/>
    <col min="5" max="5" width="13.25" style="2" customWidth="1"/>
    <col min="6" max="6" width="16.5" style="2" customWidth="1"/>
    <col min="7" max="7" width="12.875" style="1" customWidth="1"/>
    <col min="8" max="8" width="16.5" style="3" customWidth="1"/>
    <col min="9" max="9" width="17.125" style="3" customWidth="1"/>
    <col min="10" max="11" width="9" style="2" customWidth="1"/>
    <col min="12" max="12" width="11.875" style="2" customWidth="1"/>
    <col min="13" max="1025" width="9" style="2" customWidth="1"/>
  </cols>
  <sheetData>
    <row r="1" spans="1:12" ht="15">
      <c r="A1" s="174" t="s">
        <v>960</v>
      </c>
    </row>
    <row r="2" spans="1:12" s="4" customFormat="1" ht="75">
      <c r="A2" s="173" t="s">
        <v>0</v>
      </c>
      <c r="B2" s="168" t="s">
        <v>1</v>
      </c>
      <c r="C2" s="168" t="s">
        <v>2</v>
      </c>
      <c r="D2" s="168" t="s">
        <v>3</v>
      </c>
      <c r="E2" s="168" t="s">
        <v>4</v>
      </c>
      <c r="F2" s="168" t="s">
        <v>5</v>
      </c>
      <c r="G2" s="168" t="s">
        <v>6</v>
      </c>
      <c r="H2" s="168" t="s">
        <v>7</v>
      </c>
      <c r="I2" s="169" t="s">
        <v>8</v>
      </c>
    </row>
    <row r="3" spans="1:12" s="5" customFormat="1" ht="13.5" customHeight="1">
      <c r="A3" s="164">
        <v>1</v>
      </c>
      <c r="B3" s="165">
        <v>2</v>
      </c>
      <c r="C3" s="166">
        <v>3</v>
      </c>
      <c r="D3" s="165">
        <v>4</v>
      </c>
      <c r="E3" s="166">
        <v>5</v>
      </c>
      <c r="F3" s="165">
        <v>6</v>
      </c>
      <c r="G3" s="166">
        <v>7</v>
      </c>
      <c r="H3" s="165">
        <v>8</v>
      </c>
      <c r="I3" s="167" t="s">
        <v>9</v>
      </c>
    </row>
    <row r="4" spans="1:12" s="6" customFormat="1" ht="17.25" customHeight="1">
      <c r="A4" s="157">
        <v>1</v>
      </c>
      <c r="B4" s="158" t="s">
        <v>10</v>
      </c>
      <c r="C4" s="159" t="s">
        <v>11</v>
      </c>
      <c r="D4" s="160" t="s">
        <v>12</v>
      </c>
      <c r="E4" s="160" t="s">
        <v>13</v>
      </c>
      <c r="F4" s="161" t="s">
        <v>14</v>
      </c>
      <c r="G4" s="161">
        <v>12</v>
      </c>
      <c r="H4" s="162"/>
      <c r="I4" s="163">
        <f t="shared" ref="I4:I35" si="0">G4*H4</f>
        <v>0</v>
      </c>
      <c r="L4" s="7"/>
    </row>
    <row r="5" spans="1:12" s="6" customFormat="1" ht="17.25" customHeight="1">
      <c r="A5" s="155">
        <v>2</v>
      </c>
      <c r="B5" s="142" t="s">
        <v>10</v>
      </c>
      <c r="C5" s="143" t="s">
        <v>15</v>
      </c>
      <c r="D5" s="144" t="s">
        <v>16</v>
      </c>
      <c r="E5" s="144" t="s">
        <v>17</v>
      </c>
      <c r="F5" s="145" t="s">
        <v>14</v>
      </c>
      <c r="G5" s="145">
        <v>12</v>
      </c>
      <c r="H5" s="146"/>
      <c r="I5" s="147">
        <f t="shared" si="0"/>
        <v>0</v>
      </c>
      <c r="L5" s="7"/>
    </row>
    <row r="6" spans="1:12" s="6" customFormat="1" ht="17.25" customHeight="1">
      <c r="A6" s="155">
        <v>3</v>
      </c>
      <c r="B6" s="142" t="s">
        <v>10</v>
      </c>
      <c r="C6" s="143" t="s">
        <v>18</v>
      </c>
      <c r="D6" s="144" t="s">
        <v>19</v>
      </c>
      <c r="E6" s="144" t="s">
        <v>20</v>
      </c>
      <c r="F6" s="145" t="s">
        <v>14</v>
      </c>
      <c r="G6" s="145">
        <v>12</v>
      </c>
      <c r="H6" s="146"/>
      <c r="I6" s="147">
        <f t="shared" si="0"/>
        <v>0</v>
      </c>
      <c r="L6" s="7"/>
    </row>
    <row r="7" spans="1:12" s="6" customFormat="1" ht="17.25" customHeight="1">
      <c r="A7" s="155">
        <v>4</v>
      </c>
      <c r="B7" s="142" t="s">
        <v>10</v>
      </c>
      <c r="C7" s="143" t="s">
        <v>21</v>
      </c>
      <c r="D7" s="144" t="s">
        <v>22</v>
      </c>
      <c r="E7" s="144" t="s">
        <v>23</v>
      </c>
      <c r="F7" s="145" t="s">
        <v>14</v>
      </c>
      <c r="G7" s="145">
        <v>12</v>
      </c>
      <c r="H7" s="146"/>
      <c r="I7" s="147">
        <f t="shared" si="0"/>
        <v>0</v>
      </c>
    </row>
    <row r="8" spans="1:12" s="6" customFormat="1" ht="17.25" customHeight="1">
      <c r="A8" s="157">
        <v>5</v>
      </c>
      <c r="B8" s="142" t="s">
        <v>10</v>
      </c>
      <c r="C8" s="143" t="s">
        <v>24</v>
      </c>
      <c r="D8" s="144" t="s">
        <v>25</v>
      </c>
      <c r="E8" s="144" t="s">
        <v>26</v>
      </c>
      <c r="F8" s="145" t="s">
        <v>14</v>
      </c>
      <c r="G8" s="145">
        <v>12</v>
      </c>
      <c r="H8" s="146"/>
      <c r="I8" s="147">
        <f t="shared" si="0"/>
        <v>0</v>
      </c>
    </row>
    <row r="9" spans="1:12" s="6" customFormat="1" ht="17.25" customHeight="1">
      <c r="A9" s="155">
        <v>6</v>
      </c>
      <c r="B9" s="142" t="s">
        <v>10</v>
      </c>
      <c r="C9" s="143" t="s">
        <v>27</v>
      </c>
      <c r="D9" s="144" t="s">
        <v>28</v>
      </c>
      <c r="E9" s="144" t="s">
        <v>29</v>
      </c>
      <c r="F9" s="145" t="s">
        <v>14</v>
      </c>
      <c r="G9" s="145">
        <v>12</v>
      </c>
      <c r="H9" s="146"/>
      <c r="I9" s="147">
        <f t="shared" si="0"/>
        <v>0</v>
      </c>
    </row>
    <row r="10" spans="1:12" s="6" customFormat="1" ht="17.25" customHeight="1">
      <c r="A10" s="155">
        <v>7</v>
      </c>
      <c r="B10" s="142" t="s">
        <v>10</v>
      </c>
      <c r="C10" s="143" t="s">
        <v>30</v>
      </c>
      <c r="D10" s="144" t="s">
        <v>31</v>
      </c>
      <c r="E10" s="144" t="s">
        <v>32</v>
      </c>
      <c r="F10" s="145" t="s">
        <v>14</v>
      </c>
      <c r="G10" s="145">
        <v>12</v>
      </c>
      <c r="H10" s="146"/>
      <c r="I10" s="147">
        <f t="shared" si="0"/>
        <v>0</v>
      </c>
    </row>
    <row r="11" spans="1:12" s="6" customFormat="1" ht="17.25" customHeight="1">
      <c r="A11" s="155">
        <v>8</v>
      </c>
      <c r="B11" s="142" t="s">
        <v>10</v>
      </c>
      <c r="C11" s="143" t="s">
        <v>33</v>
      </c>
      <c r="D11" s="144" t="s">
        <v>34</v>
      </c>
      <c r="E11" s="144" t="s">
        <v>35</v>
      </c>
      <c r="F11" s="145" t="s">
        <v>14</v>
      </c>
      <c r="G11" s="145">
        <v>12</v>
      </c>
      <c r="H11" s="146"/>
      <c r="I11" s="147">
        <f t="shared" si="0"/>
        <v>0</v>
      </c>
    </row>
    <row r="12" spans="1:12" s="6" customFormat="1" ht="17.25" customHeight="1">
      <c r="A12" s="157">
        <v>9</v>
      </c>
      <c r="B12" s="142" t="s">
        <v>10</v>
      </c>
      <c r="C12" s="143" t="s">
        <v>36</v>
      </c>
      <c r="D12" s="144" t="s">
        <v>37</v>
      </c>
      <c r="E12" s="144" t="s">
        <v>38</v>
      </c>
      <c r="F12" s="145" t="s">
        <v>14</v>
      </c>
      <c r="G12" s="145">
        <v>12</v>
      </c>
      <c r="H12" s="146"/>
      <c r="I12" s="147">
        <f t="shared" si="0"/>
        <v>0</v>
      </c>
    </row>
    <row r="13" spans="1:12" s="6" customFormat="1" ht="17.25" customHeight="1">
      <c r="A13" s="155">
        <v>10</v>
      </c>
      <c r="B13" s="142" t="s">
        <v>10</v>
      </c>
      <c r="C13" s="143" t="s">
        <v>39</v>
      </c>
      <c r="D13" s="144" t="s">
        <v>40</v>
      </c>
      <c r="E13" s="144" t="s">
        <v>41</v>
      </c>
      <c r="F13" s="145" t="s">
        <v>14</v>
      </c>
      <c r="G13" s="145">
        <v>12</v>
      </c>
      <c r="H13" s="146"/>
      <c r="I13" s="147">
        <f t="shared" si="0"/>
        <v>0</v>
      </c>
    </row>
    <row r="14" spans="1:12" s="6" customFormat="1" ht="17.25" customHeight="1">
      <c r="A14" s="155">
        <v>11</v>
      </c>
      <c r="B14" s="142" t="s">
        <v>10</v>
      </c>
      <c r="C14" s="143" t="s">
        <v>42</v>
      </c>
      <c r="D14" s="144" t="s">
        <v>43</v>
      </c>
      <c r="E14" s="144" t="s">
        <v>44</v>
      </c>
      <c r="F14" s="145" t="s">
        <v>14</v>
      </c>
      <c r="G14" s="145">
        <v>12</v>
      </c>
      <c r="H14" s="146"/>
      <c r="I14" s="147">
        <f t="shared" si="0"/>
        <v>0</v>
      </c>
    </row>
    <row r="15" spans="1:12" s="6" customFormat="1" ht="17.25" customHeight="1">
      <c r="A15" s="155">
        <v>12</v>
      </c>
      <c r="B15" s="149" t="s">
        <v>45</v>
      </c>
      <c r="C15" s="149" t="s">
        <v>46</v>
      </c>
      <c r="D15" s="148" t="s">
        <v>47</v>
      </c>
      <c r="E15" s="148" t="s">
        <v>48</v>
      </c>
      <c r="F15" s="144" t="s">
        <v>14</v>
      </c>
      <c r="G15" s="145">
        <v>12</v>
      </c>
      <c r="H15" s="146"/>
      <c r="I15" s="147">
        <f t="shared" si="0"/>
        <v>0</v>
      </c>
    </row>
    <row r="16" spans="1:12" s="6" customFormat="1" ht="17.25" customHeight="1">
      <c r="A16" s="157">
        <v>13</v>
      </c>
      <c r="B16" s="149" t="s">
        <v>45</v>
      </c>
      <c r="C16" s="149" t="s">
        <v>46</v>
      </c>
      <c r="D16" s="148" t="s">
        <v>49</v>
      </c>
      <c r="E16" s="148" t="s">
        <v>50</v>
      </c>
      <c r="F16" s="144" t="s">
        <v>14</v>
      </c>
      <c r="G16" s="145">
        <v>12</v>
      </c>
      <c r="H16" s="146"/>
      <c r="I16" s="147">
        <f t="shared" si="0"/>
        <v>0</v>
      </c>
    </row>
    <row r="17" spans="1:9" s="6" customFormat="1" ht="17.25" customHeight="1">
      <c r="A17" s="155">
        <v>14</v>
      </c>
      <c r="B17" s="149" t="s">
        <v>45</v>
      </c>
      <c r="C17" s="149" t="s">
        <v>46</v>
      </c>
      <c r="D17" s="148" t="s">
        <v>51</v>
      </c>
      <c r="E17" s="148" t="s">
        <v>52</v>
      </c>
      <c r="F17" s="144" t="s">
        <v>14</v>
      </c>
      <c r="G17" s="145">
        <v>12</v>
      </c>
      <c r="H17" s="146"/>
      <c r="I17" s="147">
        <f t="shared" si="0"/>
        <v>0</v>
      </c>
    </row>
    <row r="18" spans="1:9" s="6" customFormat="1" ht="17.25" customHeight="1">
      <c r="A18" s="155">
        <v>15</v>
      </c>
      <c r="B18" s="143" t="s">
        <v>10</v>
      </c>
      <c r="C18" s="143" t="s">
        <v>53</v>
      </c>
      <c r="D18" s="150" t="s">
        <v>54</v>
      </c>
      <c r="E18" s="150" t="s">
        <v>55</v>
      </c>
      <c r="F18" s="144" t="s">
        <v>14</v>
      </c>
      <c r="G18" s="145">
        <v>12</v>
      </c>
      <c r="H18" s="146"/>
      <c r="I18" s="147">
        <f t="shared" si="0"/>
        <v>0</v>
      </c>
    </row>
    <row r="19" spans="1:9" s="6" customFormat="1" ht="17.25" customHeight="1">
      <c r="A19" s="155">
        <v>16</v>
      </c>
      <c r="B19" s="143" t="s">
        <v>10</v>
      </c>
      <c r="C19" s="143" t="s">
        <v>53</v>
      </c>
      <c r="D19" s="150" t="s">
        <v>56</v>
      </c>
      <c r="E19" s="150" t="s">
        <v>57</v>
      </c>
      <c r="F19" s="144" t="s">
        <v>14</v>
      </c>
      <c r="G19" s="145">
        <v>12</v>
      </c>
      <c r="H19" s="146"/>
      <c r="I19" s="147">
        <f t="shared" si="0"/>
        <v>0</v>
      </c>
    </row>
    <row r="20" spans="1:9" s="6" customFormat="1" ht="17.25" customHeight="1">
      <c r="A20" s="157">
        <v>17</v>
      </c>
      <c r="B20" s="143" t="s">
        <v>10</v>
      </c>
      <c r="C20" s="143" t="s">
        <v>53</v>
      </c>
      <c r="D20" s="150" t="s">
        <v>58</v>
      </c>
      <c r="E20" s="150" t="s">
        <v>59</v>
      </c>
      <c r="F20" s="144" t="s">
        <v>14</v>
      </c>
      <c r="G20" s="145">
        <v>12</v>
      </c>
      <c r="H20" s="146"/>
      <c r="I20" s="147">
        <f t="shared" si="0"/>
        <v>0</v>
      </c>
    </row>
    <row r="21" spans="1:9" s="6" customFormat="1" ht="17.25" customHeight="1">
      <c r="A21" s="155">
        <v>18</v>
      </c>
      <c r="B21" s="143" t="s">
        <v>10</v>
      </c>
      <c r="C21" s="143" t="s">
        <v>53</v>
      </c>
      <c r="D21" s="150" t="s">
        <v>60</v>
      </c>
      <c r="E21" s="150" t="s">
        <v>61</v>
      </c>
      <c r="F21" s="144" t="s">
        <v>14</v>
      </c>
      <c r="G21" s="145">
        <v>12</v>
      </c>
      <c r="H21" s="146"/>
      <c r="I21" s="147">
        <f t="shared" si="0"/>
        <v>0</v>
      </c>
    </row>
    <row r="22" spans="1:9" s="6" customFormat="1" ht="17.25" customHeight="1">
      <c r="A22" s="155">
        <v>19</v>
      </c>
      <c r="B22" s="142" t="s">
        <v>10</v>
      </c>
      <c r="C22" s="151" t="s">
        <v>62</v>
      </c>
      <c r="D22" s="145" t="s">
        <v>63</v>
      </c>
      <c r="E22" s="145" t="s">
        <v>64</v>
      </c>
      <c r="F22" s="145" t="s">
        <v>14</v>
      </c>
      <c r="G22" s="145">
        <v>12</v>
      </c>
      <c r="H22" s="146"/>
      <c r="I22" s="147">
        <f t="shared" si="0"/>
        <v>0</v>
      </c>
    </row>
    <row r="23" spans="1:9" s="6" customFormat="1" ht="17.25" customHeight="1">
      <c r="A23" s="155">
        <v>20</v>
      </c>
      <c r="B23" s="142" t="s">
        <v>10</v>
      </c>
      <c r="C23" s="151" t="s">
        <v>65</v>
      </c>
      <c r="D23" s="145" t="s">
        <v>66</v>
      </c>
      <c r="E23" s="145" t="s">
        <v>67</v>
      </c>
      <c r="F23" s="145" t="s">
        <v>14</v>
      </c>
      <c r="G23" s="145">
        <v>12</v>
      </c>
      <c r="H23" s="146"/>
      <c r="I23" s="147">
        <f t="shared" si="0"/>
        <v>0</v>
      </c>
    </row>
    <row r="24" spans="1:9" s="6" customFormat="1" ht="17.25" customHeight="1">
      <c r="A24" s="157">
        <v>21</v>
      </c>
      <c r="B24" s="142" t="s">
        <v>68</v>
      </c>
      <c r="C24" s="151" t="s">
        <v>65</v>
      </c>
      <c r="D24" s="145" t="s">
        <v>69</v>
      </c>
      <c r="E24" s="145" t="s">
        <v>70</v>
      </c>
      <c r="F24" s="145" t="s">
        <v>14</v>
      </c>
      <c r="G24" s="145">
        <v>12</v>
      </c>
      <c r="H24" s="146"/>
      <c r="I24" s="147">
        <f t="shared" si="0"/>
        <v>0</v>
      </c>
    </row>
    <row r="25" spans="1:9" s="6" customFormat="1" ht="17.25" customHeight="1">
      <c r="A25" s="155">
        <v>22</v>
      </c>
      <c r="B25" s="142" t="s">
        <v>68</v>
      </c>
      <c r="C25" s="151" t="s">
        <v>71</v>
      </c>
      <c r="D25" s="145" t="s">
        <v>72</v>
      </c>
      <c r="E25" s="145" t="s">
        <v>73</v>
      </c>
      <c r="F25" s="145" t="s">
        <v>14</v>
      </c>
      <c r="G25" s="145">
        <v>12</v>
      </c>
      <c r="H25" s="146"/>
      <c r="I25" s="147">
        <f t="shared" si="0"/>
        <v>0</v>
      </c>
    </row>
    <row r="26" spans="1:9" s="6" customFormat="1" ht="17.25" customHeight="1">
      <c r="A26" s="155">
        <v>23</v>
      </c>
      <c r="B26" s="142" t="s">
        <v>74</v>
      </c>
      <c r="C26" s="151" t="s">
        <v>75</v>
      </c>
      <c r="D26" s="145" t="s">
        <v>76</v>
      </c>
      <c r="E26" s="145" t="s">
        <v>77</v>
      </c>
      <c r="F26" s="145" t="s">
        <v>14</v>
      </c>
      <c r="G26" s="145">
        <v>12</v>
      </c>
      <c r="H26" s="146"/>
      <c r="I26" s="147">
        <f t="shared" si="0"/>
        <v>0</v>
      </c>
    </row>
    <row r="27" spans="1:9" s="6" customFormat="1" ht="17.25" customHeight="1">
      <c r="A27" s="155">
        <v>24</v>
      </c>
      <c r="B27" s="142" t="s">
        <v>78</v>
      </c>
      <c r="C27" s="151" t="s">
        <v>79</v>
      </c>
      <c r="D27" s="145" t="s">
        <v>80</v>
      </c>
      <c r="E27" s="145" t="s">
        <v>81</v>
      </c>
      <c r="F27" s="145" t="s">
        <v>82</v>
      </c>
      <c r="G27" s="145">
        <v>12</v>
      </c>
      <c r="H27" s="146"/>
      <c r="I27" s="147">
        <f t="shared" si="0"/>
        <v>0</v>
      </c>
    </row>
    <row r="28" spans="1:9" s="6" customFormat="1" ht="17.25" customHeight="1">
      <c r="A28" s="157">
        <v>25</v>
      </c>
      <c r="B28" s="142" t="s">
        <v>78</v>
      </c>
      <c r="C28" s="151" t="s">
        <v>79</v>
      </c>
      <c r="D28" s="145" t="s">
        <v>80</v>
      </c>
      <c r="E28" s="145" t="s">
        <v>83</v>
      </c>
      <c r="F28" s="145" t="s">
        <v>82</v>
      </c>
      <c r="G28" s="145">
        <v>12</v>
      </c>
      <c r="H28" s="146"/>
      <c r="I28" s="147">
        <f t="shared" si="0"/>
        <v>0</v>
      </c>
    </row>
    <row r="29" spans="1:9" s="6" customFormat="1" ht="17.25" customHeight="1">
      <c r="A29" s="155">
        <v>26</v>
      </c>
      <c r="B29" s="142" t="s">
        <v>78</v>
      </c>
      <c r="C29" s="151" t="s">
        <v>79</v>
      </c>
      <c r="D29" s="145" t="s">
        <v>80</v>
      </c>
      <c r="E29" s="145" t="s">
        <v>84</v>
      </c>
      <c r="F29" s="145" t="s">
        <v>82</v>
      </c>
      <c r="G29" s="145">
        <v>12</v>
      </c>
      <c r="H29" s="146"/>
      <c r="I29" s="147">
        <f t="shared" si="0"/>
        <v>0</v>
      </c>
    </row>
    <row r="30" spans="1:9" s="6" customFormat="1" ht="17.25" customHeight="1">
      <c r="A30" s="155">
        <v>27</v>
      </c>
      <c r="B30" s="142" t="s">
        <v>78</v>
      </c>
      <c r="C30" s="151" t="s">
        <v>79</v>
      </c>
      <c r="D30" s="145" t="s">
        <v>80</v>
      </c>
      <c r="E30" s="145" t="s">
        <v>85</v>
      </c>
      <c r="F30" s="145" t="s">
        <v>82</v>
      </c>
      <c r="G30" s="145">
        <v>12</v>
      </c>
      <c r="H30" s="146"/>
      <c r="I30" s="147">
        <f t="shared" si="0"/>
        <v>0</v>
      </c>
    </row>
    <row r="31" spans="1:9" s="6" customFormat="1" ht="17.25" customHeight="1">
      <c r="A31" s="155">
        <v>28</v>
      </c>
      <c r="B31" s="142" t="s">
        <v>10</v>
      </c>
      <c r="C31" s="151" t="s">
        <v>86</v>
      </c>
      <c r="D31" s="145" t="s">
        <v>87</v>
      </c>
      <c r="E31" s="145" t="s">
        <v>88</v>
      </c>
      <c r="F31" s="145" t="s">
        <v>14</v>
      </c>
      <c r="G31" s="145">
        <v>12</v>
      </c>
      <c r="H31" s="146"/>
      <c r="I31" s="147">
        <f t="shared" si="0"/>
        <v>0</v>
      </c>
    </row>
    <row r="32" spans="1:9" s="6" customFormat="1" ht="17.25" customHeight="1">
      <c r="A32" s="157">
        <v>29</v>
      </c>
      <c r="B32" s="142" t="s">
        <v>10</v>
      </c>
      <c r="C32" s="151" t="s">
        <v>86</v>
      </c>
      <c r="D32" s="145" t="s">
        <v>87</v>
      </c>
      <c r="E32" s="145" t="s">
        <v>89</v>
      </c>
      <c r="F32" s="145" t="s">
        <v>14</v>
      </c>
      <c r="G32" s="145">
        <v>12</v>
      </c>
      <c r="H32" s="146"/>
      <c r="I32" s="147">
        <f t="shared" si="0"/>
        <v>0</v>
      </c>
    </row>
    <row r="33" spans="1:9" s="6" customFormat="1" ht="17.25" customHeight="1">
      <c r="A33" s="155">
        <v>30</v>
      </c>
      <c r="B33" s="142" t="s">
        <v>10</v>
      </c>
      <c r="C33" s="151" t="s">
        <v>86</v>
      </c>
      <c r="D33" s="145" t="s">
        <v>87</v>
      </c>
      <c r="E33" s="145" t="s">
        <v>90</v>
      </c>
      <c r="F33" s="145" t="s">
        <v>14</v>
      </c>
      <c r="G33" s="145">
        <v>12</v>
      </c>
      <c r="H33" s="146"/>
      <c r="I33" s="147">
        <f t="shared" si="0"/>
        <v>0</v>
      </c>
    </row>
    <row r="34" spans="1:9" s="6" customFormat="1" ht="17.25" customHeight="1">
      <c r="A34" s="155">
        <v>31</v>
      </c>
      <c r="B34" s="142" t="s">
        <v>10</v>
      </c>
      <c r="C34" s="151" t="s">
        <v>86</v>
      </c>
      <c r="D34" s="145" t="s">
        <v>87</v>
      </c>
      <c r="E34" s="145" t="s">
        <v>91</v>
      </c>
      <c r="F34" s="145" t="s">
        <v>14</v>
      </c>
      <c r="G34" s="145">
        <v>12</v>
      </c>
      <c r="H34" s="146"/>
      <c r="I34" s="147">
        <f t="shared" si="0"/>
        <v>0</v>
      </c>
    </row>
    <row r="35" spans="1:9" s="6" customFormat="1" ht="17.25" customHeight="1">
      <c r="A35" s="155">
        <v>32</v>
      </c>
      <c r="B35" s="142" t="s">
        <v>10</v>
      </c>
      <c r="C35" s="151" t="s">
        <v>86</v>
      </c>
      <c r="D35" s="145" t="s">
        <v>87</v>
      </c>
      <c r="E35" s="145" t="s">
        <v>92</v>
      </c>
      <c r="F35" s="145" t="s">
        <v>14</v>
      </c>
      <c r="G35" s="145">
        <v>12</v>
      </c>
      <c r="H35" s="146"/>
      <c r="I35" s="147">
        <f t="shared" si="0"/>
        <v>0</v>
      </c>
    </row>
    <row r="36" spans="1:9" s="6" customFormat="1" ht="17.25" customHeight="1">
      <c r="A36" s="157">
        <v>33</v>
      </c>
      <c r="B36" s="142" t="s">
        <v>10</v>
      </c>
      <c r="C36" s="151" t="s">
        <v>86</v>
      </c>
      <c r="D36" s="145" t="s">
        <v>87</v>
      </c>
      <c r="E36" s="145" t="s">
        <v>93</v>
      </c>
      <c r="F36" s="145" t="s">
        <v>14</v>
      </c>
      <c r="G36" s="145">
        <v>12</v>
      </c>
      <c r="H36" s="146"/>
      <c r="I36" s="147">
        <f t="shared" ref="I36:I37" si="1">G36*H36</f>
        <v>0</v>
      </c>
    </row>
    <row r="37" spans="1:9" s="6" customFormat="1" ht="17.25" customHeight="1">
      <c r="A37" s="155">
        <v>34</v>
      </c>
      <c r="B37" s="142" t="s">
        <v>10</v>
      </c>
      <c r="C37" s="151" t="s">
        <v>94</v>
      </c>
      <c r="D37" s="152" t="s">
        <v>95</v>
      </c>
      <c r="E37" s="152" t="s">
        <v>96</v>
      </c>
      <c r="F37" s="145" t="s">
        <v>14</v>
      </c>
      <c r="G37" s="145">
        <v>12</v>
      </c>
      <c r="H37" s="146"/>
      <c r="I37" s="147">
        <f t="shared" si="1"/>
        <v>0</v>
      </c>
    </row>
    <row r="38" spans="1:9" ht="27" customHeight="1">
      <c r="A38" s="156"/>
      <c r="B38" s="153"/>
      <c r="C38" s="153"/>
      <c r="D38" s="153"/>
      <c r="E38" s="153"/>
      <c r="F38" s="221" t="s">
        <v>97</v>
      </c>
      <c r="G38" s="222"/>
      <c r="H38" s="223"/>
      <c r="I38" s="154">
        <f>SUM(I4:I37)</f>
        <v>0</v>
      </c>
    </row>
    <row r="39" spans="1:9" ht="15">
      <c r="A39" s="156"/>
      <c r="B39" s="153"/>
      <c r="C39" s="153"/>
      <c r="D39" s="153"/>
      <c r="E39" s="153"/>
      <c r="F39" s="170"/>
      <c r="G39" s="170"/>
      <c r="H39" s="170"/>
      <c r="I39" s="171"/>
    </row>
    <row r="40" spans="1:9" ht="15.75" thickBot="1">
      <c r="A40" s="156"/>
      <c r="B40" s="153"/>
      <c r="C40" s="153"/>
      <c r="D40" s="153"/>
      <c r="E40" s="153"/>
      <c r="F40" s="170"/>
      <c r="G40" s="170"/>
      <c r="H40" s="170"/>
      <c r="I40" s="171"/>
    </row>
    <row r="41" spans="1:9" ht="30">
      <c r="A41" s="197" t="s">
        <v>962</v>
      </c>
      <c r="B41" s="230" t="s">
        <v>965</v>
      </c>
      <c r="C41" s="231"/>
      <c r="D41" s="231"/>
      <c r="E41" s="231"/>
      <c r="F41" s="231"/>
      <c r="G41" s="185" t="s">
        <v>99</v>
      </c>
      <c r="H41" s="185" t="s">
        <v>100</v>
      </c>
      <c r="I41" s="186" t="s">
        <v>101</v>
      </c>
    </row>
    <row r="42" spans="1:9" ht="15">
      <c r="A42" s="201"/>
      <c r="B42" s="234"/>
      <c r="C42" s="235"/>
      <c r="D42" s="235"/>
      <c r="E42" s="235"/>
      <c r="F42" s="236"/>
      <c r="G42" s="202">
        <v>3</v>
      </c>
      <c r="H42" s="202">
        <v>4</v>
      </c>
      <c r="I42" s="203" t="s">
        <v>963</v>
      </c>
    </row>
    <row r="43" spans="1:9" ht="15">
      <c r="A43" s="198">
        <v>1</v>
      </c>
      <c r="B43" s="232" t="s">
        <v>102</v>
      </c>
      <c r="C43" s="232"/>
      <c r="D43" s="232"/>
      <c r="E43" s="232"/>
      <c r="F43" s="232"/>
      <c r="G43" s="177"/>
      <c r="H43" s="177">
        <v>100</v>
      </c>
      <c r="I43" s="190"/>
    </row>
    <row r="44" spans="1:9" ht="15">
      <c r="A44" s="198">
        <v>2</v>
      </c>
      <c r="B44" s="232" t="s">
        <v>103</v>
      </c>
      <c r="C44" s="232"/>
      <c r="D44" s="232"/>
      <c r="E44" s="232"/>
      <c r="F44" s="232"/>
      <c r="G44" s="177"/>
      <c r="H44" s="177">
        <v>30</v>
      </c>
      <c r="I44" s="190"/>
    </row>
    <row r="45" spans="1:9" ht="15">
      <c r="A45" s="198">
        <v>3</v>
      </c>
      <c r="B45" s="232" t="s">
        <v>104</v>
      </c>
      <c r="C45" s="232"/>
      <c r="D45" s="232"/>
      <c r="E45" s="232"/>
      <c r="F45" s="232"/>
      <c r="G45" s="177"/>
      <c r="H45" s="177">
        <v>20</v>
      </c>
      <c r="I45" s="190"/>
    </row>
    <row r="46" spans="1:9" ht="15">
      <c r="A46" s="198">
        <v>4</v>
      </c>
      <c r="B46" s="232" t="s">
        <v>105</v>
      </c>
      <c r="C46" s="232"/>
      <c r="D46" s="232"/>
      <c r="E46" s="232"/>
      <c r="F46" s="232"/>
      <c r="G46" s="177"/>
      <c r="H46" s="177">
        <v>8</v>
      </c>
      <c r="I46" s="190"/>
    </row>
    <row r="47" spans="1:9" ht="15">
      <c r="A47" s="198">
        <v>5</v>
      </c>
      <c r="B47" s="232" t="s">
        <v>106</v>
      </c>
      <c r="C47" s="232"/>
      <c r="D47" s="232"/>
      <c r="E47" s="232"/>
      <c r="F47" s="232"/>
      <c r="G47" s="177"/>
      <c r="H47" s="177">
        <v>4</v>
      </c>
      <c r="I47" s="190"/>
    </row>
    <row r="48" spans="1:9" ht="15">
      <c r="A48" s="198">
        <v>6</v>
      </c>
      <c r="B48" s="232" t="s">
        <v>107</v>
      </c>
      <c r="C48" s="232"/>
      <c r="D48" s="232"/>
      <c r="E48" s="232"/>
      <c r="F48" s="232"/>
      <c r="G48" s="177"/>
      <c r="H48" s="177">
        <v>2</v>
      </c>
      <c r="I48" s="190"/>
    </row>
    <row r="49" spans="1:9" ht="15">
      <c r="A49" s="198">
        <v>7</v>
      </c>
      <c r="B49" s="232" t="s">
        <v>108</v>
      </c>
      <c r="C49" s="232"/>
      <c r="D49" s="232"/>
      <c r="E49" s="232"/>
      <c r="F49" s="232"/>
      <c r="G49" s="177"/>
      <c r="H49" s="177">
        <v>10</v>
      </c>
      <c r="I49" s="190"/>
    </row>
    <row r="50" spans="1:9" ht="15.75" thickBot="1">
      <c r="A50" s="199">
        <v>8</v>
      </c>
      <c r="B50" s="233" t="s">
        <v>109</v>
      </c>
      <c r="C50" s="233"/>
      <c r="D50" s="233"/>
      <c r="E50" s="233"/>
      <c r="F50" s="233"/>
      <c r="G50" s="196"/>
      <c r="H50" s="196">
        <v>4</v>
      </c>
      <c r="I50" s="200"/>
    </row>
    <row r="51" spans="1:9" ht="23.25" customHeight="1" thickBot="1">
      <c r="A51" s="156"/>
      <c r="B51" s="153"/>
      <c r="C51" s="153"/>
      <c r="D51" s="153"/>
      <c r="E51" s="153"/>
      <c r="F51" s="170"/>
      <c r="G51" s="237" t="s">
        <v>110</v>
      </c>
      <c r="H51" s="238"/>
      <c r="I51" s="154"/>
    </row>
    <row r="52" spans="1:9" ht="15.75" thickBot="1">
      <c r="A52" s="156"/>
      <c r="B52" s="153"/>
      <c r="C52" s="153"/>
      <c r="D52" s="153"/>
      <c r="E52" s="153"/>
      <c r="F52" s="170"/>
      <c r="G52" s="170"/>
      <c r="H52" s="170"/>
      <c r="I52" s="171"/>
    </row>
    <row r="53" spans="1:9" ht="15">
      <c r="A53" s="156"/>
      <c r="B53" s="153"/>
      <c r="C53" s="153"/>
      <c r="D53" s="153"/>
      <c r="E53" s="153"/>
      <c r="F53" s="170"/>
      <c r="G53" s="239" t="s">
        <v>967</v>
      </c>
      <c r="H53" s="240"/>
      <c r="I53" s="245"/>
    </row>
    <row r="54" spans="1:9">
      <c r="G54" s="241"/>
      <c r="H54" s="242"/>
      <c r="I54" s="246"/>
    </row>
    <row r="55" spans="1:9" ht="15" thickBot="1">
      <c r="G55" s="243"/>
      <c r="H55" s="244"/>
      <c r="I55" s="247"/>
    </row>
    <row r="58" spans="1:9" ht="58.5" customHeight="1">
      <c r="A58" s="218" t="s">
        <v>98</v>
      </c>
      <c r="B58" s="219"/>
      <c r="C58" s="219"/>
      <c r="D58" s="219"/>
      <c r="E58" s="219"/>
      <c r="F58" s="220"/>
      <c r="G58" s="220"/>
      <c r="H58" s="220"/>
      <c r="I58" s="220"/>
    </row>
    <row r="61" spans="1:9" ht="16.5" customHeight="1"/>
  </sheetData>
  <mergeCells count="15">
    <mergeCell ref="F38:H38"/>
    <mergeCell ref="A58:I58"/>
    <mergeCell ref="B41:F41"/>
    <mergeCell ref="B43:F43"/>
    <mergeCell ref="B44:F44"/>
    <mergeCell ref="B45:F45"/>
    <mergeCell ref="B46:F46"/>
    <mergeCell ref="B47:F47"/>
    <mergeCell ref="B48:F48"/>
    <mergeCell ref="B49:F49"/>
    <mergeCell ref="B50:F50"/>
    <mergeCell ref="B42:F42"/>
    <mergeCell ref="G51:H51"/>
    <mergeCell ref="G53:H55"/>
    <mergeCell ref="I53:I55"/>
  </mergeCells>
  <printOptions horizontalCentered="1"/>
  <pageMargins left="0.31496062992125984" right="0.31496062992125984" top="1.1417322834645669" bottom="0.55118110236220474" header="0.51181102362204722" footer="0.51181102362204722"/>
  <pageSetup paperSize="9" scale="90" firstPageNumber="0" orientation="landscape" horizontalDpi="300" verticalDpi="300" r:id="rId1"/>
  <headerFooter>
    <oddHeader>&amp;L&amp;"-,Pogrubiony"Nr sprawy: AL.0141.142.2024&amp;C
&amp;"-,Pogrubiony"FORMULARZ CENOWY&amp;R&amp;"-,Pogrubiony"Załącznik nr 2 do WP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3"/>
  <sheetViews>
    <sheetView topLeftCell="A274" zoomScaleNormal="100" workbookViewId="0">
      <selection activeCell="D265" sqref="D265"/>
    </sheetView>
  </sheetViews>
  <sheetFormatPr defaultRowHeight="14.25"/>
  <cols>
    <col min="1" max="1" width="15" style="9" customWidth="1"/>
    <col min="2" max="2" width="50.125" customWidth="1"/>
    <col min="3" max="3" width="16.125" customWidth="1"/>
    <col min="4" max="4" width="13.5" customWidth="1"/>
    <col min="5" max="5" width="14.125" customWidth="1"/>
    <col min="6" max="7" width="12.5" customWidth="1"/>
    <col min="8" max="8" width="40.375" customWidth="1"/>
    <col min="9" max="9" width="9" customWidth="1"/>
    <col min="10" max="10" width="11.75" customWidth="1"/>
    <col min="11" max="1025" width="9" customWidth="1"/>
  </cols>
  <sheetData>
    <row r="2" spans="1:8" s="14" customFormat="1" ht="48" customHeight="1">
      <c r="A2" s="10"/>
      <c r="B2" s="11" t="s">
        <v>217</v>
      </c>
      <c r="C2" s="11" t="s">
        <v>218</v>
      </c>
      <c r="D2" s="12" t="s">
        <v>219</v>
      </c>
      <c r="E2" s="12" t="s">
        <v>220</v>
      </c>
      <c r="F2" s="12" t="s">
        <v>221</v>
      </c>
      <c r="G2" s="12" t="s">
        <v>222</v>
      </c>
      <c r="H2" s="13" t="s">
        <v>223</v>
      </c>
    </row>
    <row r="3" spans="1:8" ht="24" customHeight="1">
      <c r="A3" s="15"/>
      <c r="B3" s="16" t="s">
        <v>224</v>
      </c>
      <c r="C3" s="17">
        <f t="shared" ref="C3:C66" si="0">SUM(D3:G3)</f>
        <v>10172300</v>
      </c>
      <c r="D3" s="17">
        <f>SUM(D17:D306)</f>
        <v>6497400</v>
      </c>
      <c r="E3" s="18">
        <f>SUM(E17:E21)</f>
        <v>365000</v>
      </c>
      <c r="F3" s="18">
        <f>SUM(F17:F306)</f>
        <v>3158200</v>
      </c>
      <c r="G3" s="18">
        <f>SUM(G17:G306)</f>
        <v>151700</v>
      </c>
      <c r="H3" s="19"/>
    </row>
    <row r="4" spans="1:8" ht="18" hidden="1" customHeight="1">
      <c r="A4" s="15"/>
      <c r="B4" s="20" t="s">
        <v>225</v>
      </c>
      <c r="C4" s="17">
        <f t="shared" si="0"/>
        <v>0</v>
      </c>
      <c r="D4" s="17"/>
      <c r="E4" s="17"/>
      <c r="F4" s="17"/>
      <c r="G4" s="17"/>
      <c r="H4" s="19"/>
    </row>
    <row r="5" spans="1:8" hidden="1">
      <c r="A5" s="15" t="s">
        <v>226</v>
      </c>
      <c r="B5" s="21" t="s">
        <v>227</v>
      </c>
      <c r="C5" s="17">
        <f t="shared" si="0"/>
        <v>0</v>
      </c>
      <c r="D5" s="17"/>
      <c r="E5" s="17"/>
      <c r="F5" s="17"/>
      <c r="G5" s="17"/>
      <c r="H5" s="19"/>
    </row>
    <row r="6" spans="1:8" hidden="1">
      <c r="A6" s="15" t="s">
        <v>228</v>
      </c>
      <c r="B6" s="21" t="s">
        <v>229</v>
      </c>
      <c r="C6" s="17">
        <f t="shared" si="0"/>
        <v>0</v>
      </c>
      <c r="D6" s="17"/>
      <c r="E6" s="17"/>
      <c r="F6" s="17"/>
      <c r="G6" s="17"/>
      <c r="H6" s="19"/>
    </row>
    <row r="7" spans="1:8" hidden="1">
      <c r="A7" s="15" t="s">
        <v>230</v>
      </c>
      <c r="B7" s="21" t="s">
        <v>231</v>
      </c>
      <c r="C7" s="17">
        <f t="shared" si="0"/>
        <v>0</v>
      </c>
      <c r="D7" s="17"/>
      <c r="E7" s="17"/>
      <c r="F7" s="17"/>
      <c r="G7" s="17"/>
      <c r="H7" s="19"/>
    </row>
    <row r="8" spans="1:8" hidden="1">
      <c r="A8" s="15" t="s">
        <v>232</v>
      </c>
      <c r="B8" s="21" t="s">
        <v>233</v>
      </c>
      <c r="C8" s="17">
        <f t="shared" si="0"/>
        <v>0</v>
      </c>
      <c r="D8" s="17"/>
      <c r="E8" s="17"/>
      <c r="F8" s="17"/>
      <c r="G8" s="17"/>
      <c r="H8" s="19"/>
    </row>
    <row r="9" spans="1:8" hidden="1">
      <c r="A9" s="15" t="s">
        <v>234</v>
      </c>
      <c r="B9" s="21" t="s">
        <v>235</v>
      </c>
      <c r="C9" s="17">
        <f t="shared" si="0"/>
        <v>0</v>
      </c>
      <c r="D9" s="17"/>
      <c r="E9" s="17"/>
      <c r="F9" s="17"/>
      <c r="G9" s="17"/>
      <c r="H9" s="19"/>
    </row>
    <row r="10" spans="1:8" hidden="1">
      <c r="A10" s="15"/>
      <c r="B10" s="20" t="s">
        <v>236</v>
      </c>
      <c r="C10" s="17">
        <f t="shared" si="0"/>
        <v>0</v>
      </c>
      <c r="D10" s="17"/>
      <c r="E10" s="17"/>
      <c r="F10" s="17"/>
      <c r="G10" s="17"/>
      <c r="H10" s="19"/>
    </row>
    <row r="11" spans="1:8" hidden="1">
      <c r="A11" s="15" t="s">
        <v>237</v>
      </c>
      <c r="B11" s="21" t="s">
        <v>238</v>
      </c>
      <c r="C11" s="17">
        <f t="shared" si="0"/>
        <v>0</v>
      </c>
      <c r="D11" s="17"/>
      <c r="E11" s="17"/>
      <c r="F11" s="17"/>
      <c r="G11" s="17"/>
      <c r="H11" s="19"/>
    </row>
    <row r="12" spans="1:8" hidden="1">
      <c r="A12" s="15" t="s">
        <v>239</v>
      </c>
      <c r="B12" s="21" t="s">
        <v>240</v>
      </c>
      <c r="C12" s="17">
        <f t="shared" si="0"/>
        <v>0</v>
      </c>
      <c r="D12" s="17"/>
      <c r="E12" s="17"/>
      <c r="F12" s="17"/>
      <c r="G12" s="17"/>
      <c r="H12" s="19"/>
    </row>
    <row r="13" spans="1:8" hidden="1">
      <c r="A13" s="15" t="s">
        <v>241</v>
      </c>
      <c r="B13" s="21" t="s">
        <v>242</v>
      </c>
      <c r="C13" s="17">
        <f t="shared" si="0"/>
        <v>0</v>
      </c>
      <c r="D13" s="17"/>
      <c r="E13" s="17"/>
      <c r="F13" s="17"/>
      <c r="G13" s="17"/>
      <c r="H13" s="19"/>
    </row>
    <row r="14" spans="1:8" hidden="1">
      <c r="A14" s="15" t="s">
        <v>243</v>
      </c>
      <c r="B14" s="21" t="s">
        <v>244</v>
      </c>
      <c r="C14" s="17">
        <f t="shared" si="0"/>
        <v>0</v>
      </c>
      <c r="D14" s="17"/>
      <c r="E14" s="17"/>
      <c r="F14" s="17"/>
      <c r="G14" s="17"/>
      <c r="H14" s="19"/>
    </row>
    <row r="15" spans="1:8" hidden="1">
      <c r="A15" s="15" t="s">
        <v>245</v>
      </c>
      <c r="B15" s="21" t="s">
        <v>246</v>
      </c>
      <c r="C15" s="17">
        <f t="shared" si="0"/>
        <v>0</v>
      </c>
      <c r="D15" s="17"/>
      <c r="E15" s="17"/>
      <c r="F15" s="17"/>
      <c r="G15" s="17"/>
      <c r="H15" s="19"/>
    </row>
    <row r="16" spans="1:8" hidden="1">
      <c r="A16" s="15"/>
      <c r="B16" s="20" t="s">
        <v>247</v>
      </c>
      <c r="C16" s="17">
        <f t="shared" si="0"/>
        <v>0</v>
      </c>
      <c r="D16" s="17"/>
      <c r="E16" s="17"/>
      <c r="F16" s="17"/>
      <c r="G16" s="17"/>
      <c r="H16" s="19"/>
    </row>
    <row r="17" spans="1:8" ht="25.5">
      <c r="A17" s="15"/>
      <c r="B17" s="21" t="s">
        <v>248</v>
      </c>
      <c r="C17" s="17">
        <f t="shared" si="0"/>
        <v>230000</v>
      </c>
      <c r="D17" s="17"/>
      <c r="E17" s="17">
        <v>230000</v>
      </c>
      <c r="F17" s="17"/>
      <c r="G17" s="17"/>
      <c r="H17" s="8" t="s">
        <v>249</v>
      </c>
    </row>
    <row r="18" spans="1:8">
      <c r="A18" s="15"/>
      <c r="B18" s="22"/>
      <c r="C18" s="17">
        <f t="shared" si="0"/>
        <v>30000</v>
      </c>
      <c r="D18" s="17"/>
      <c r="E18" s="17">
        <v>30000</v>
      </c>
      <c r="F18" s="17"/>
      <c r="G18" s="17"/>
      <c r="H18" s="19" t="s">
        <v>250</v>
      </c>
    </row>
    <row r="19" spans="1:8">
      <c r="A19" s="15"/>
      <c r="B19" s="22"/>
      <c r="C19" s="17">
        <f t="shared" si="0"/>
        <v>5000</v>
      </c>
      <c r="D19" s="17"/>
      <c r="E19" s="17">
        <v>5000</v>
      </c>
      <c r="F19" s="17"/>
      <c r="G19" s="17"/>
      <c r="H19" s="8" t="s">
        <v>251</v>
      </c>
    </row>
    <row r="20" spans="1:8" ht="28.5">
      <c r="A20" s="15"/>
      <c r="B20" s="22"/>
      <c r="C20" s="17">
        <f t="shared" si="0"/>
        <v>100000</v>
      </c>
      <c r="D20" s="17"/>
      <c r="E20" s="17">
        <v>100000</v>
      </c>
      <c r="F20" s="17"/>
      <c r="G20" s="17"/>
      <c r="H20" s="19" t="s">
        <v>252</v>
      </c>
    </row>
    <row r="21" spans="1:8">
      <c r="A21" s="15"/>
      <c r="B21" s="21"/>
      <c r="C21" s="17">
        <f t="shared" si="0"/>
        <v>0</v>
      </c>
      <c r="D21" s="17"/>
      <c r="E21" s="17"/>
      <c r="F21" s="17"/>
      <c r="G21" s="17"/>
      <c r="H21" s="19"/>
    </row>
    <row r="22" spans="1:8">
      <c r="A22" s="15" t="s">
        <v>253</v>
      </c>
      <c r="B22" s="21" t="s">
        <v>254</v>
      </c>
      <c r="C22" s="17">
        <f t="shared" si="0"/>
        <v>0</v>
      </c>
      <c r="D22" s="17"/>
      <c r="E22" s="17"/>
      <c r="F22" s="17"/>
      <c r="G22" s="17"/>
      <c r="H22" s="19"/>
    </row>
    <row r="23" spans="1:8">
      <c r="A23" s="15"/>
      <c r="B23" s="20" t="s">
        <v>255</v>
      </c>
      <c r="C23" s="17">
        <f t="shared" si="0"/>
        <v>0</v>
      </c>
      <c r="D23" s="17"/>
      <c r="E23" s="17"/>
      <c r="F23" s="17"/>
      <c r="G23" s="17"/>
      <c r="H23" s="19"/>
    </row>
    <row r="24" spans="1:8" hidden="1">
      <c r="A24" s="15" t="s">
        <v>256</v>
      </c>
      <c r="B24" s="21" t="s">
        <v>257</v>
      </c>
      <c r="C24" s="17">
        <f t="shared" si="0"/>
        <v>0</v>
      </c>
      <c r="D24" s="17"/>
      <c r="E24" s="17"/>
      <c r="F24" s="17"/>
      <c r="G24" s="17"/>
      <c r="H24" s="19"/>
    </row>
    <row r="25" spans="1:8" hidden="1">
      <c r="A25" s="15" t="s">
        <v>258</v>
      </c>
      <c r="B25" s="21" t="s">
        <v>259</v>
      </c>
      <c r="C25" s="17">
        <f t="shared" si="0"/>
        <v>0</v>
      </c>
      <c r="D25" s="17"/>
      <c r="E25" s="17"/>
      <c r="F25" s="17"/>
      <c r="G25" s="17"/>
      <c r="H25" s="19"/>
    </row>
    <row r="26" spans="1:8" hidden="1">
      <c r="A26" s="15"/>
      <c r="B26" s="20" t="s">
        <v>260</v>
      </c>
      <c r="C26" s="17">
        <f t="shared" si="0"/>
        <v>0</v>
      </c>
      <c r="D26" s="17"/>
      <c r="E26" s="17"/>
      <c r="F26" s="17"/>
      <c r="G26" s="17"/>
      <c r="H26" s="19"/>
    </row>
    <row r="27" spans="1:8" hidden="1">
      <c r="A27" s="15" t="s">
        <v>261</v>
      </c>
      <c r="B27" s="21" t="s">
        <v>262</v>
      </c>
      <c r="C27" s="17">
        <f t="shared" si="0"/>
        <v>0</v>
      </c>
      <c r="D27" s="17"/>
      <c r="E27" s="17"/>
      <c r="F27" s="17"/>
      <c r="G27" s="17"/>
      <c r="H27" s="19"/>
    </row>
    <row r="28" spans="1:8" hidden="1">
      <c r="A28" s="15" t="s">
        <v>263</v>
      </c>
      <c r="B28" s="21" t="s">
        <v>264</v>
      </c>
      <c r="C28" s="17">
        <f t="shared" si="0"/>
        <v>0</v>
      </c>
      <c r="D28" s="17"/>
      <c r="E28" s="17"/>
      <c r="F28" s="17"/>
      <c r="G28" s="17"/>
      <c r="H28" s="19"/>
    </row>
    <row r="29" spans="1:8" hidden="1">
      <c r="A29" s="15" t="s">
        <v>265</v>
      </c>
      <c r="B29" s="21" t="s">
        <v>266</v>
      </c>
      <c r="C29" s="17">
        <f t="shared" si="0"/>
        <v>0</v>
      </c>
      <c r="D29" s="17"/>
      <c r="E29" s="17"/>
      <c r="F29" s="17"/>
      <c r="G29" s="17"/>
      <c r="H29" s="19"/>
    </row>
    <row r="30" spans="1:8" hidden="1">
      <c r="A30" s="15" t="s">
        <v>267</v>
      </c>
      <c r="B30" s="21" t="s">
        <v>268</v>
      </c>
      <c r="C30" s="17">
        <f t="shared" si="0"/>
        <v>0</v>
      </c>
      <c r="D30" s="17"/>
      <c r="E30" s="17"/>
      <c r="F30" s="17"/>
      <c r="G30" s="17"/>
      <c r="H30" s="19"/>
    </row>
    <row r="31" spans="1:8" hidden="1">
      <c r="A31" s="15"/>
      <c r="B31" s="20" t="s">
        <v>269</v>
      </c>
      <c r="C31" s="17">
        <f t="shared" si="0"/>
        <v>0</v>
      </c>
      <c r="D31" s="17"/>
      <c r="E31" s="17"/>
      <c r="F31" s="17"/>
      <c r="G31" s="17"/>
      <c r="H31" s="19"/>
    </row>
    <row r="32" spans="1:8" hidden="1">
      <c r="A32" s="15" t="s">
        <v>270</v>
      </c>
      <c r="B32" s="21" t="s">
        <v>271</v>
      </c>
      <c r="C32" s="17">
        <f t="shared" si="0"/>
        <v>0</v>
      </c>
      <c r="D32" s="17"/>
      <c r="E32" s="17"/>
      <c r="F32" s="17"/>
      <c r="G32" s="17"/>
      <c r="H32" s="19"/>
    </row>
    <row r="33" spans="1:8" hidden="1">
      <c r="A33" s="15" t="s">
        <v>272</v>
      </c>
      <c r="B33" s="21" t="s">
        <v>273</v>
      </c>
      <c r="C33" s="17">
        <f t="shared" si="0"/>
        <v>0</v>
      </c>
      <c r="D33" s="17"/>
      <c r="E33" s="17"/>
      <c r="F33" s="17"/>
      <c r="G33" s="17"/>
      <c r="H33" s="19"/>
    </row>
    <row r="34" spans="1:8" hidden="1">
      <c r="A34" s="23" t="s">
        <v>274</v>
      </c>
      <c r="B34" s="20" t="s">
        <v>275</v>
      </c>
      <c r="C34" s="17">
        <f t="shared" si="0"/>
        <v>0</v>
      </c>
      <c r="D34" s="17"/>
      <c r="E34" s="17"/>
      <c r="F34" s="17"/>
      <c r="G34" s="17"/>
      <c r="H34" s="19"/>
    </row>
    <row r="35" spans="1:8" hidden="1">
      <c r="A35" s="15" t="s">
        <v>276</v>
      </c>
      <c r="B35" s="24" t="s">
        <v>277</v>
      </c>
      <c r="C35" s="17">
        <f t="shared" si="0"/>
        <v>0</v>
      </c>
      <c r="D35" s="17"/>
      <c r="E35" s="17"/>
      <c r="F35" s="17"/>
      <c r="G35" s="17"/>
      <c r="H35" s="19"/>
    </row>
    <row r="36" spans="1:8" hidden="1">
      <c r="A36" s="15" t="s">
        <v>278</v>
      </c>
      <c r="B36" s="24" t="s">
        <v>279</v>
      </c>
      <c r="C36" s="17">
        <f t="shared" si="0"/>
        <v>0</v>
      </c>
      <c r="D36" s="17"/>
      <c r="E36" s="17"/>
      <c r="F36" s="17"/>
      <c r="G36" s="17"/>
      <c r="H36" s="19"/>
    </row>
    <row r="37" spans="1:8" hidden="1">
      <c r="A37" s="15" t="s">
        <v>280</v>
      </c>
      <c r="B37" s="24" t="s">
        <v>281</v>
      </c>
      <c r="C37" s="17">
        <f t="shared" si="0"/>
        <v>0</v>
      </c>
      <c r="D37" s="17"/>
      <c r="E37" s="17"/>
      <c r="F37" s="17"/>
      <c r="G37" s="17"/>
      <c r="H37" s="19"/>
    </row>
    <row r="38" spans="1:8" hidden="1">
      <c r="A38" s="15" t="s">
        <v>282</v>
      </c>
      <c r="B38" s="24" t="s">
        <v>283</v>
      </c>
      <c r="C38" s="17">
        <f t="shared" si="0"/>
        <v>0</v>
      </c>
      <c r="D38" s="17"/>
      <c r="E38" s="17"/>
      <c r="F38" s="17"/>
      <c r="G38" s="17"/>
      <c r="H38" s="19"/>
    </row>
    <row r="39" spans="1:8" hidden="1">
      <c r="A39" s="15" t="s">
        <v>284</v>
      </c>
      <c r="B39" s="24" t="s">
        <v>285</v>
      </c>
      <c r="C39" s="17">
        <f t="shared" si="0"/>
        <v>0</v>
      </c>
      <c r="D39" s="17"/>
      <c r="E39" s="17"/>
      <c r="F39" s="17"/>
      <c r="G39" s="17"/>
      <c r="H39" s="19"/>
    </row>
    <row r="40" spans="1:8" hidden="1">
      <c r="A40" s="15" t="s">
        <v>286</v>
      </c>
      <c r="B40" s="24" t="s">
        <v>287</v>
      </c>
      <c r="C40" s="17">
        <f t="shared" si="0"/>
        <v>0</v>
      </c>
      <c r="D40" s="17"/>
      <c r="E40" s="17"/>
      <c r="F40" s="17"/>
      <c r="G40" s="17"/>
      <c r="H40" s="19"/>
    </row>
    <row r="41" spans="1:8" hidden="1">
      <c r="A41" s="15" t="s">
        <v>288</v>
      </c>
      <c r="B41" s="24" t="s">
        <v>289</v>
      </c>
      <c r="C41" s="17">
        <f t="shared" si="0"/>
        <v>0</v>
      </c>
      <c r="D41" s="17"/>
      <c r="E41" s="17"/>
      <c r="F41" s="17"/>
      <c r="G41" s="17"/>
      <c r="H41" s="19"/>
    </row>
    <row r="42" spans="1:8" hidden="1">
      <c r="A42" s="15" t="s">
        <v>290</v>
      </c>
      <c r="B42" s="24" t="s">
        <v>291</v>
      </c>
      <c r="C42" s="17">
        <f t="shared" si="0"/>
        <v>0</v>
      </c>
      <c r="D42" s="17"/>
      <c r="E42" s="17"/>
      <c r="F42" s="17"/>
      <c r="G42" s="17"/>
      <c r="H42" s="19"/>
    </row>
    <row r="43" spans="1:8" hidden="1">
      <c r="A43" s="15" t="s">
        <v>292</v>
      </c>
      <c r="B43" s="24" t="s">
        <v>293</v>
      </c>
      <c r="C43" s="17">
        <f t="shared" si="0"/>
        <v>0</v>
      </c>
      <c r="D43" s="17"/>
      <c r="E43" s="17"/>
      <c r="F43" s="17"/>
      <c r="G43" s="17"/>
      <c r="H43" s="19"/>
    </row>
    <row r="44" spans="1:8" hidden="1">
      <c r="A44" s="15" t="s">
        <v>294</v>
      </c>
      <c r="B44" s="24" t="s">
        <v>295</v>
      </c>
      <c r="C44" s="17">
        <f t="shared" si="0"/>
        <v>0</v>
      </c>
      <c r="D44" s="17"/>
      <c r="E44" s="17"/>
      <c r="F44" s="17"/>
      <c r="G44" s="17"/>
      <c r="H44" s="19"/>
    </row>
    <row r="45" spans="1:8" hidden="1">
      <c r="A45" s="15" t="s">
        <v>296</v>
      </c>
      <c r="B45" s="24" t="s">
        <v>297</v>
      </c>
      <c r="C45" s="17">
        <f t="shared" si="0"/>
        <v>0</v>
      </c>
      <c r="D45" s="17"/>
      <c r="E45" s="17"/>
      <c r="F45" s="17"/>
      <c r="G45" s="17"/>
      <c r="H45" s="19"/>
    </row>
    <row r="46" spans="1:8" hidden="1">
      <c r="A46" s="15" t="s">
        <v>298</v>
      </c>
      <c r="B46" s="24" t="s">
        <v>299</v>
      </c>
      <c r="C46" s="17">
        <f t="shared" si="0"/>
        <v>0</v>
      </c>
      <c r="D46" s="17"/>
      <c r="E46" s="17"/>
      <c r="F46" s="17"/>
      <c r="G46" s="17"/>
      <c r="H46" s="19"/>
    </row>
    <row r="47" spans="1:8" hidden="1">
      <c r="A47" s="15" t="s">
        <v>300</v>
      </c>
      <c r="B47" s="24" t="s">
        <v>301</v>
      </c>
      <c r="C47" s="17">
        <f t="shared" si="0"/>
        <v>0</v>
      </c>
      <c r="D47" s="17"/>
      <c r="E47" s="17"/>
      <c r="F47" s="17"/>
      <c r="G47" s="17"/>
      <c r="H47" s="19"/>
    </row>
    <row r="48" spans="1:8" hidden="1">
      <c r="A48" s="15" t="s">
        <v>302</v>
      </c>
      <c r="B48" s="24" t="s">
        <v>303</v>
      </c>
      <c r="C48" s="17">
        <f t="shared" si="0"/>
        <v>0</v>
      </c>
      <c r="D48" s="17"/>
      <c r="E48" s="17"/>
      <c r="F48" s="17"/>
      <c r="G48" s="17"/>
      <c r="H48" s="19"/>
    </row>
    <row r="49" spans="1:8" hidden="1">
      <c r="A49" s="15" t="s">
        <v>304</v>
      </c>
      <c r="B49" s="24" t="s">
        <v>305</v>
      </c>
      <c r="C49" s="17">
        <f t="shared" si="0"/>
        <v>0</v>
      </c>
      <c r="D49" s="17"/>
      <c r="E49" s="17"/>
      <c r="F49" s="17"/>
      <c r="G49" s="17"/>
      <c r="H49" s="19"/>
    </row>
    <row r="50" spans="1:8" hidden="1">
      <c r="A50" s="15" t="s">
        <v>306</v>
      </c>
      <c r="B50" s="24" t="s">
        <v>307</v>
      </c>
      <c r="C50" s="17">
        <f t="shared" si="0"/>
        <v>0</v>
      </c>
      <c r="D50" s="17"/>
      <c r="E50" s="17"/>
      <c r="F50" s="17"/>
      <c r="G50" s="17"/>
      <c r="H50" s="19"/>
    </row>
    <row r="51" spans="1:8" hidden="1">
      <c r="A51" s="15" t="s">
        <v>308</v>
      </c>
      <c r="B51" s="24" t="s">
        <v>309</v>
      </c>
      <c r="C51" s="17">
        <f t="shared" si="0"/>
        <v>0</v>
      </c>
      <c r="D51" s="17"/>
      <c r="E51" s="17"/>
      <c r="F51" s="17"/>
      <c r="G51" s="17"/>
      <c r="H51" s="19"/>
    </row>
    <row r="52" spans="1:8" hidden="1">
      <c r="A52" s="15" t="s">
        <v>310</v>
      </c>
      <c r="B52" s="24" t="s">
        <v>311</v>
      </c>
      <c r="C52" s="17">
        <f t="shared" si="0"/>
        <v>0</v>
      </c>
      <c r="D52" s="17"/>
      <c r="E52" s="17"/>
      <c r="F52" s="17"/>
      <c r="G52" s="17"/>
      <c r="H52" s="19"/>
    </row>
    <row r="53" spans="1:8" hidden="1">
      <c r="A53" s="23" t="s">
        <v>312</v>
      </c>
      <c r="B53" s="20" t="s">
        <v>313</v>
      </c>
      <c r="C53" s="17">
        <f t="shared" si="0"/>
        <v>0</v>
      </c>
      <c r="D53" s="17"/>
      <c r="E53" s="17"/>
      <c r="F53" s="17"/>
      <c r="G53" s="17"/>
      <c r="H53" s="19"/>
    </row>
    <row r="54" spans="1:8" hidden="1">
      <c r="A54" s="25" t="s">
        <v>314</v>
      </c>
      <c r="B54" s="21" t="s">
        <v>315</v>
      </c>
      <c r="C54" s="17">
        <f t="shared" si="0"/>
        <v>0</v>
      </c>
      <c r="D54" s="17"/>
      <c r="E54" s="17"/>
      <c r="F54" s="17"/>
      <c r="G54" s="17"/>
      <c r="H54" s="19"/>
    </row>
    <row r="55" spans="1:8" hidden="1">
      <c r="A55" s="25" t="s">
        <v>316</v>
      </c>
      <c r="B55" s="21" t="s">
        <v>317</v>
      </c>
      <c r="C55" s="17">
        <f t="shared" si="0"/>
        <v>0</v>
      </c>
      <c r="D55" s="17"/>
      <c r="E55" s="17"/>
      <c r="F55" s="17"/>
      <c r="G55" s="17"/>
      <c r="H55" s="19"/>
    </row>
    <row r="56" spans="1:8" hidden="1">
      <c r="A56" s="25" t="s">
        <v>318</v>
      </c>
      <c r="B56" s="21" t="s">
        <v>319</v>
      </c>
      <c r="C56" s="17">
        <f t="shared" si="0"/>
        <v>0</v>
      </c>
      <c r="D56" s="17"/>
      <c r="E56" s="17"/>
      <c r="F56" s="17"/>
      <c r="G56" s="17"/>
      <c r="H56" s="19"/>
    </row>
    <row r="57" spans="1:8" hidden="1">
      <c r="A57" s="25" t="s">
        <v>320</v>
      </c>
      <c r="B57" s="21" t="s">
        <v>321</v>
      </c>
      <c r="C57" s="17">
        <f t="shared" si="0"/>
        <v>0</v>
      </c>
      <c r="D57" s="17"/>
      <c r="E57" s="17"/>
      <c r="F57" s="17"/>
      <c r="G57" s="17"/>
      <c r="H57" s="19"/>
    </row>
    <row r="58" spans="1:8" hidden="1">
      <c r="A58" s="25" t="s">
        <v>322</v>
      </c>
      <c r="B58" s="21" t="s">
        <v>323</v>
      </c>
      <c r="C58" s="17">
        <f t="shared" si="0"/>
        <v>0</v>
      </c>
      <c r="D58" s="17"/>
      <c r="E58" s="17"/>
      <c r="F58" s="17"/>
      <c r="G58" s="17"/>
      <c r="H58" s="19"/>
    </row>
    <row r="59" spans="1:8" hidden="1">
      <c r="A59" s="25" t="s">
        <v>324</v>
      </c>
      <c r="B59" s="21" t="s">
        <v>325</v>
      </c>
      <c r="C59" s="17">
        <f t="shared" si="0"/>
        <v>0</v>
      </c>
      <c r="D59" s="17"/>
      <c r="E59" s="17"/>
      <c r="F59" s="17"/>
      <c r="G59" s="17"/>
      <c r="H59" s="19"/>
    </row>
    <row r="60" spans="1:8" hidden="1">
      <c r="A60" s="25" t="s">
        <v>326</v>
      </c>
      <c r="B60" s="21" t="s">
        <v>327</v>
      </c>
      <c r="C60" s="17">
        <f t="shared" si="0"/>
        <v>0</v>
      </c>
      <c r="D60" s="17"/>
      <c r="E60" s="17"/>
      <c r="F60" s="17"/>
      <c r="G60" s="17"/>
      <c r="H60" s="19"/>
    </row>
    <row r="61" spans="1:8" hidden="1">
      <c r="A61" s="25" t="s">
        <v>328</v>
      </c>
      <c r="B61" s="21" t="s">
        <v>329</v>
      </c>
      <c r="C61" s="17">
        <f t="shared" si="0"/>
        <v>0</v>
      </c>
      <c r="D61" s="17"/>
      <c r="E61" s="17"/>
      <c r="F61" s="17"/>
      <c r="G61" s="17"/>
      <c r="H61" s="19"/>
    </row>
    <row r="62" spans="1:8" hidden="1">
      <c r="A62" s="25" t="s">
        <v>330</v>
      </c>
      <c r="B62" s="21" t="s">
        <v>331</v>
      </c>
      <c r="C62" s="17">
        <f t="shared" si="0"/>
        <v>0</v>
      </c>
      <c r="D62" s="17"/>
      <c r="E62" s="17"/>
      <c r="F62" s="17"/>
      <c r="G62" s="17"/>
      <c r="H62" s="19"/>
    </row>
    <row r="63" spans="1:8" hidden="1">
      <c r="A63" s="25" t="s">
        <v>332</v>
      </c>
      <c r="B63" s="21" t="s">
        <v>333</v>
      </c>
      <c r="C63" s="17">
        <f t="shared" si="0"/>
        <v>0</v>
      </c>
      <c r="D63" s="17"/>
      <c r="E63" s="17"/>
      <c r="F63" s="17"/>
      <c r="G63" s="17"/>
      <c r="H63" s="19"/>
    </row>
    <row r="64" spans="1:8" hidden="1">
      <c r="A64" s="25" t="s">
        <v>334</v>
      </c>
      <c r="B64" s="21" t="s">
        <v>335</v>
      </c>
      <c r="C64" s="17">
        <f t="shared" si="0"/>
        <v>0</v>
      </c>
      <c r="D64" s="17"/>
      <c r="E64" s="17"/>
      <c r="F64" s="17"/>
      <c r="G64" s="17"/>
      <c r="H64" s="19"/>
    </row>
    <row r="65" spans="1:8" hidden="1">
      <c r="A65" s="25" t="s">
        <v>336</v>
      </c>
      <c r="B65" s="21" t="s">
        <v>337</v>
      </c>
      <c r="C65" s="17">
        <f t="shared" si="0"/>
        <v>0</v>
      </c>
      <c r="D65" s="17"/>
      <c r="E65" s="17"/>
      <c r="F65" s="17"/>
      <c r="G65" s="17"/>
      <c r="H65" s="19"/>
    </row>
    <row r="66" spans="1:8" hidden="1">
      <c r="A66" s="25" t="s">
        <v>338</v>
      </c>
      <c r="B66" s="21" t="s">
        <v>339</v>
      </c>
      <c r="C66" s="17">
        <f t="shared" si="0"/>
        <v>0</v>
      </c>
      <c r="D66" s="17"/>
      <c r="E66" s="17"/>
      <c r="F66" s="17"/>
      <c r="G66" s="17"/>
      <c r="H66" s="19"/>
    </row>
    <row r="67" spans="1:8" hidden="1">
      <c r="A67" s="25" t="s">
        <v>340</v>
      </c>
      <c r="B67" s="21" t="s">
        <v>341</v>
      </c>
      <c r="C67" s="17">
        <f t="shared" ref="C67:C130" si="1">SUM(D67:G67)</f>
        <v>0</v>
      </c>
      <c r="D67" s="17"/>
      <c r="E67" s="17"/>
      <c r="F67" s="17"/>
      <c r="G67" s="17"/>
      <c r="H67" s="19"/>
    </row>
    <row r="68" spans="1:8" hidden="1">
      <c r="A68" s="23" t="s">
        <v>342</v>
      </c>
      <c r="B68" s="20" t="s">
        <v>343</v>
      </c>
      <c r="C68" s="17">
        <f t="shared" si="1"/>
        <v>0</v>
      </c>
      <c r="D68" s="17"/>
      <c r="E68" s="17"/>
      <c r="F68" s="17"/>
      <c r="G68" s="17"/>
      <c r="H68" s="19"/>
    </row>
    <row r="69" spans="1:8" hidden="1">
      <c r="A69" s="25" t="s">
        <v>344</v>
      </c>
      <c r="B69" s="21" t="s">
        <v>345</v>
      </c>
      <c r="C69" s="17">
        <f t="shared" si="1"/>
        <v>0</v>
      </c>
      <c r="D69" s="17"/>
      <c r="E69" s="17"/>
      <c r="F69" s="17"/>
      <c r="G69" s="17"/>
      <c r="H69" s="19"/>
    </row>
    <row r="70" spans="1:8" hidden="1">
      <c r="A70" s="25" t="s">
        <v>346</v>
      </c>
      <c r="B70" s="21" t="s">
        <v>347</v>
      </c>
      <c r="C70" s="17">
        <f t="shared" si="1"/>
        <v>0</v>
      </c>
      <c r="D70" s="17"/>
      <c r="E70" s="17"/>
      <c r="F70" s="17"/>
      <c r="G70" s="17"/>
      <c r="H70" s="19"/>
    </row>
    <row r="71" spans="1:8" hidden="1">
      <c r="A71" s="25" t="s">
        <v>348</v>
      </c>
      <c r="B71" s="21" t="s">
        <v>349</v>
      </c>
      <c r="C71" s="17">
        <f t="shared" si="1"/>
        <v>0</v>
      </c>
      <c r="D71" s="17"/>
      <c r="E71" s="17"/>
      <c r="F71" s="17"/>
      <c r="G71" s="17"/>
      <c r="H71" s="19"/>
    </row>
    <row r="72" spans="1:8" hidden="1">
      <c r="A72" s="25" t="s">
        <v>350</v>
      </c>
      <c r="B72" s="21" t="s">
        <v>351</v>
      </c>
      <c r="C72" s="17">
        <f t="shared" si="1"/>
        <v>0</v>
      </c>
      <c r="D72" s="17"/>
      <c r="E72" s="17"/>
      <c r="F72" s="17"/>
      <c r="G72" s="17"/>
      <c r="H72" s="19"/>
    </row>
    <row r="73" spans="1:8" hidden="1">
      <c r="A73" s="25" t="s">
        <v>352</v>
      </c>
      <c r="B73" s="21" t="s">
        <v>353</v>
      </c>
      <c r="C73" s="17">
        <f t="shared" si="1"/>
        <v>0</v>
      </c>
      <c r="D73" s="17"/>
      <c r="E73" s="17"/>
      <c r="F73" s="17"/>
      <c r="G73" s="17"/>
      <c r="H73" s="19"/>
    </row>
    <row r="74" spans="1:8" hidden="1">
      <c r="A74" s="25" t="s">
        <v>354</v>
      </c>
      <c r="B74" s="21" t="s">
        <v>355</v>
      </c>
      <c r="C74" s="17">
        <f t="shared" si="1"/>
        <v>0</v>
      </c>
      <c r="D74" s="17"/>
      <c r="E74" s="17"/>
      <c r="F74" s="17"/>
      <c r="G74" s="17"/>
      <c r="H74" s="19"/>
    </row>
    <row r="75" spans="1:8" hidden="1">
      <c r="A75" s="25" t="s">
        <v>356</v>
      </c>
      <c r="B75" s="21" t="s">
        <v>357</v>
      </c>
      <c r="C75" s="17">
        <f t="shared" si="1"/>
        <v>0</v>
      </c>
      <c r="D75" s="17"/>
      <c r="E75" s="17"/>
      <c r="F75" s="17"/>
      <c r="G75" s="17"/>
      <c r="H75" s="19"/>
    </row>
    <row r="76" spans="1:8" hidden="1">
      <c r="A76" s="25" t="s">
        <v>358</v>
      </c>
      <c r="B76" s="21" t="s">
        <v>359</v>
      </c>
      <c r="C76" s="17">
        <f t="shared" si="1"/>
        <v>0</v>
      </c>
      <c r="D76" s="17"/>
      <c r="E76" s="17"/>
      <c r="F76" s="17"/>
      <c r="G76" s="17"/>
      <c r="H76" s="19"/>
    </row>
    <row r="77" spans="1:8" hidden="1">
      <c r="A77" s="25" t="s">
        <v>360</v>
      </c>
      <c r="B77" s="21" t="s">
        <v>361</v>
      </c>
      <c r="C77" s="17">
        <f t="shared" si="1"/>
        <v>0</v>
      </c>
      <c r="D77" s="17"/>
      <c r="E77" s="17"/>
      <c r="F77" s="17"/>
      <c r="G77" s="17"/>
      <c r="H77" s="19"/>
    </row>
    <row r="78" spans="1:8" hidden="1">
      <c r="A78" s="23" t="s">
        <v>362</v>
      </c>
      <c r="B78" s="20" t="s">
        <v>363</v>
      </c>
      <c r="C78" s="17">
        <f t="shared" si="1"/>
        <v>0</v>
      </c>
      <c r="D78" s="17"/>
      <c r="E78" s="17"/>
      <c r="F78" s="17"/>
      <c r="G78" s="17"/>
      <c r="H78" s="19"/>
    </row>
    <row r="79" spans="1:8" hidden="1">
      <c r="A79" s="25" t="s">
        <v>364</v>
      </c>
      <c r="B79" s="21" t="s">
        <v>365</v>
      </c>
      <c r="C79" s="17">
        <f t="shared" si="1"/>
        <v>0</v>
      </c>
      <c r="D79" s="17"/>
      <c r="E79" s="17"/>
      <c r="F79" s="17"/>
      <c r="G79" s="17"/>
      <c r="H79" s="19"/>
    </row>
    <row r="80" spans="1:8" hidden="1">
      <c r="A80" s="25" t="s">
        <v>366</v>
      </c>
      <c r="B80" s="21" t="s">
        <v>367</v>
      </c>
      <c r="C80" s="17">
        <f t="shared" si="1"/>
        <v>0</v>
      </c>
      <c r="D80" s="17"/>
      <c r="E80" s="17"/>
      <c r="F80" s="17"/>
      <c r="G80" s="17"/>
      <c r="H80" s="19"/>
    </row>
    <row r="81" spans="1:8" hidden="1">
      <c r="A81" s="25" t="s">
        <v>368</v>
      </c>
      <c r="B81" s="21" t="s">
        <v>369</v>
      </c>
      <c r="C81" s="17">
        <f t="shared" si="1"/>
        <v>0</v>
      </c>
      <c r="D81" s="17"/>
      <c r="E81" s="17"/>
      <c r="F81" s="17"/>
      <c r="G81" s="17"/>
      <c r="H81" s="19"/>
    </row>
    <row r="82" spans="1:8" hidden="1">
      <c r="A82" s="25" t="s">
        <v>370</v>
      </c>
      <c r="B82" s="21" t="s">
        <v>371</v>
      </c>
      <c r="C82" s="17">
        <f t="shared" si="1"/>
        <v>0</v>
      </c>
      <c r="D82" s="17"/>
      <c r="E82" s="17"/>
      <c r="F82" s="17"/>
      <c r="G82" s="17"/>
      <c r="H82" s="19"/>
    </row>
    <row r="83" spans="1:8" hidden="1">
      <c r="A83" s="23" t="s">
        <v>372</v>
      </c>
      <c r="B83" s="20" t="s">
        <v>373</v>
      </c>
      <c r="C83" s="17">
        <f t="shared" si="1"/>
        <v>0</v>
      </c>
      <c r="D83" s="17"/>
      <c r="E83" s="17"/>
      <c r="F83" s="17"/>
      <c r="G83" s="17"/>
      <c r="H83" s="19"/>
    </row>
    <row r="84" spans="1:8" hidden="1">
      <c r="A84" s="15" t="s">
        <v>374</v>
      </c>
      <c r="B84" s="24" t="s">
        <v>375</v>
      </c>
      <c r="C84" s="17">
        <f t="shared" si="1"/>
        <v>0</v>
      </c>
      <c r="D84" s="17"/>
      <c r="E84" s="17"/>
      <c r="F84" s="17"/>
      <c r="G84" s="17"/>
      <c r="H84" s="19"/>
    </row>
    <row r="85" spans="1:8" hidden="1">
      <c r="A85" s="15" t="s">
        <v>376</v>
      </c>
      <c r="B85" s="24" t="s">
        <v>377</v>
      </c>
      <c r="C85" s="17">
        <f t="shared" si="1"/>
        <v>0</v>
      </c>
      <c r="D85" s="17"/>
      <c r="E85" s="17"/>
      <c r="F85" s="17"/>
      <c r="G85" s="17"/>
      <c r="H85" s="19"/>
    </row>
    <row r="86" spans="1:8" hidden="1">
      <c r="A86" s="15" t="s">
        <v>378</v>
      </c>
      <c r="B86" s="24" t="s">
        <v>379</v>
      </c>
      <c r="C86" s="17">
        <f t="shared" si="1"/>
        <v>0</v>
      </c>
      <c r="D86" s="17"/>
      <c r="E86" s="17"/>
      <c r="F86" s="17"/>
      <c r="G86" s="17"/>
      <c r="H86" s="19"/>
    </row>
    <row r="87" spans="1:8" hidden="1">
      <c r="A87" s="15" t="s">
        <v>380</v>
      </c>
      <c r="B87" s="24" t="s">
        <v>381</v>
      </c>
      <c r="C87" s="17">
        <f t="shared" si="1"/>
        <v>0</v>
      </c>
      <c r="D87" s="17"/>
      <c r="E87" s="17"/>
      <c r="F87" s="17"/>
      <c r="G87" s="17"/>
      <c r="H87" s="19"/>
    </row>
    <row r="88" spans="1:8" hidden="1">
      <c r="A88" s="15" t="s">
        <v>382</v>
      </c>
      <c r="B88" s="24" t="s">
        <v>383</v>
      </c>
      <c r="C88" s="17">
        <f t="shared" si="1"/>
        <v>0</v>
      </c>
      <c r="D88" s="17"/>
      <c r="E88" s="17"/>
      <c r="F88" s="17"/>
      <c r="G88" s="17"/>
      <c r="H88" s="19"/>
    </row>
    <row r="89" spans="1:8" hidden="1">
      <c r="A89" s="15" t="s">
        <v>384</v>
      </c>
      <c r="B89" s="24" t="s">
        <v>385</v>
      </c>
      <c r="C89" s="17">
        <f t="shared" si="1"/>
        <v>0</v>
      </c>
      <c r="D89" s="17"/>
      <c r="E89" s="17"/>
      <c r="F89" s="17"/>
      <c r="G89" s="17"/>
      <c r="H89" s="19"/>
    </row>
    <row r="90" spans="1:8" hidden="1">
      <c r="A90" s="15" t="s">
        <v>386</v>
      </c>
      <c r="B90" s="24" t="s">
        <v>387</v>
      </c>
      <c r="C90" s="17">
        <f t="shared" si="1"/>
        <v>0</v>
      </c>
      <c r="D90" s="17"/>
      <c r="E90" s="17"/>
      <c r="F90" s="17"/>
      <c r="G90" s="17"/>
      <c r="H90" s="19"/>
    </row>
    <row r="91" spans="1:8" hidden="1">
      <c r="A91" s="15" t="s">
        <v>388</v>
      </c>
      <c r="B91" s="24" t="s">
        <v>389</v>
      </c>
      <c r="C91" s="17">
        <f t="shared" si="1"/>
        <v>0</v>
      </c>
      <c r="D91" s="17"/>
      <c r="E91" s="17"/>
      <c r="F91" s="17"/>
      <c r="G91" s="17"/>
      <c r="H91" s="19"/>
    </row>
    <row r="92" spans="1:8" hidden="1">
      <c r="A92" s="15" t="s">
        <v>390</v>
      </c>
      <c r="B92" s="24" t="s">
        <v>391</v>
      </c>
      <c r="C92" s="17">
        <f t="shared" si="1"/>
        <v>0</v>
      </c>
      <c r="D92" s="17"/>
      <c r="E92" s="17"/>
      <c r="F92" s="17"/>
      <c r="G92" s="17"/>
      <c r="H92" s="19"/>
    </row>
    <row r="93" spans="1:8" hidden="1">
      <c r="A93" s="15" t="s">
        <v>392</v>
      </c>
      <c r="B93" s="24" t="s">
        <v>393</v>
      </c>
      <c r="C93" s="17">
        <f t="shared" si="1"/>
        <v>0</v>
      </c>
      <c r="D93" s="17"/>
      <c r="E93" s="17"/>
      <c r="F93" s="17"/>
      <c r="G93" s="17"/>
      <c r="H93" s="19"/>
    </row>
    <row r="94" spans="1:8" hidden="1">
      <c r="A94" s="15" t="s">
        <v>394</v>
      </c>
      <c r="B94" s="24" t="s">
        <v>395</v>
      </c>
      <c r="C94" s="17">
        <f t="shared" si="1"/>
        <v>0</v>
      </c>
      <c r="D94" s="17"/>
      <c r="E94" s="17"/>
      <c r="F94" s="17"/>
      <c r="G94" s="17"/>
      <c r="H94" s="19"/>
    </row>
    <row r="95" spans="1:8" hidden="1">
      <c r="A95" s="15" t="s">
        <v>396</v>
      </c>
      <c r="B95" s="24" t="s">
        <v>397</v>
      </c>
      <c r="C95" s="17">
        <f t="shared" si="1"/>
        <v>0</v>
      </c>
      <c r="D95" s="17"/>
      <c r="E95" s="17"/>
      <c r="F95" s="17"/>
      <c r="G95" s="17"/>
      <c r="H95" s="19"/>
    </row>
    <row r="96" spans="1:8" hidden="1">
      <c r="A96" s="15" t="s">
        <v>398</v>
      </c>
      <c r="B96" s="24" t="s">
        <v>399</v>
      </c>
      <c r="C96" s="17">
        <f t="shared" si="1"/>
        <v>0</v>
      </c>
      <c r="D96" s="17"/>
      <c r="E96" s="17"/>
      <c r="F96" s="17"/>
      <c r="G96" s="17"/>
      <c r="H96" s="19"/>
    </row>
    <row r="97" spans="1:8" hidden="1">
      <c r="A97" s="23" t="s">
        <v>400</v>
      </c>
      <c r="B97" s="20" t="s">
        <v>401</v>
      </c>
      <c r="C97" s="17">
        <f t="shared" si="1"/>
        <v>0</v>
      </c>
      <c r="D97" s="17"/>
      <c r="E97" s="17"/>
      <c r="F97" s="17"/>
      <c r="G97" s="17"/>
      <c r="H97" s="19"/>
    </row>
    <row r="98" spans="1:8" hidden="1">
      <c r="A98" s="15" t="s">
        <v>402</v>
      </c>
      <c r="B98" s="24" t="s">
        <v>403</v>
      </c>
      <c r="C98" s="17">
        <f t="shared" si="1"/>
        <v>0</v>
      </c>
      <c r="D98" s="17"/>
      <c r="E98" s="17"/>
      <c r="F98" s="17"/>
      <c r="G98" s="17"/>
      <c r="H98" s="19"/>
    </row>
    <row r="99" spans="1:8" hidden="1">
      <c r="A99" s="15" t="s">
        <v>404</v>
      </c>
      <c r="B99" s="24" t="s">
        <v>405</v>
      </c>
      <c r="C99" s="17">
        <f t="shared" si="1"/>
        <v>0</v>
      </c>
      <c r="D99" s="17"/>
      <c r="E99" s="17"/>
      <c r="F99" s="17"/>
      <c r="G99" s="17"/>
      <c r="H99" s="19"/>
    </row>
    <row r="100" spans="1:8" hidden="1">
      <c r="A100" s="15" t="s">
        <v>406</v>
      </c>
      <c r="B100" s="24" t="s">
        <v>407</v>
      </c>
      <c r="C100" s="17">
        <f t="shared" si="1"/>
        <v>0</v>
      </c>
      <c r="D100" s="17"/>
      <c r="E100" s="17"/>
      <c r="F100" s="17"/>
      <c r="G100" s="17"/>
      <c r="H100" s="19"/>
    </row>
    <row r="101" spans="1:8" hidden="1">
      <c r="A101" s="15" t="s">
        <v>408</v>
      </c>
      <c r="B101" s="24" t="s">
        <v>409</v>
      </c>
      <c r="C101" s="17">
        <f t="shared" si="1"/>
        <v>0</v>
      </c>
      <c r="D101" s="17"/>
      <c r="E101" s="17"/>
      <c r="F101" s="17"/>
      <c r="G101" s="17"/>
      <c r="H101" s="19"/>
    </row>
    <row r="102" spans="1:8" hidden="1">
      <c r="A102" s="15" t="s">
        <v>410</v>
      </c>
      <c r="B102" s="24" t="s">
        <v>411</v>
      </c>
      <c r="C102" s="17">
        <f t="shared" si="1"/>
        <v>0</v>
      </c>
      <c r="D102" s="17"/>
      <c r="E102" s="17"/>
      <c r="F102" s="17"/>
      <c r="G102" s="17"/>
      <c r="H102" s="19"/>
    </row>
    <row r="103" spans="1:8" hidden="1">
      <c r="A103" s="15" t="s">
        <v>412</v>
      </c>
      <c r="B103" s="24" t="s">
        <v>413</v>
      </c>
      <c r="C103" s="17">
        <f t="shared" si="1"/>
        <v>0</v>
      </c>
      <c r="D103" s="17"/>
      <c r="E103" s="17"/>
      <c r="F103" s="17"/>
      <c r="G103" s="17"/>
      <c r="H103" s="19"/>
    </row>
    <row r="104" spans="1:8" hidden="1">
      <c r="A104" s="23" t="s">
        <v>414</v>
      </c>
      <c r="B104" s="20" t="s">
        <v>415</v>
      </c>
      <c r="C104" s="17">
        <f t="shared" si="1"/>
        <v>0</v>
      </c>
      <c r="D104" s="17"/>
      <c r="E104" s="17"/>
      <c r="F104" s="17"/>
      <c r="G104" s="17"/>
      <c r="H104" s="19"/>
    </row>
    <row r="105" spans="1:8" hidden="1">
      <c r="A105" s="15" t="s">
        <v>416</v>
      </c>
      <c r="B105" s="24" t="s">
        <v>417</v>
      </c>
      <c r="C105" s="17">
        <f t="shared" si="1"/>
        <v>0</v>
      </c>
      <c r="D105" s="17"/>
      <c r="E105" s="17"/>
      <c r="F105" s="17"/>
      <c r="G105" s="17"/>
      <c r="H105" s="19"/>
    </row>
    <row r="106" spans="1:8" hidden="1">
      <c r="A106" s="15" t="s">
        <v>418</v>
      </c>
      <c r="B106" s="24" t="s">
        <v>419</v>
      </c>
      <c r="C106" s="17">
        <f t="shared" si="1"/>
        <v>0</v>
      </c>
      <c r="D106" s="17"/>
      <c r="E106" s="17"/>
      <c r="F106" s="17"/>
      <c r="G106" s="17"/>
      <c r="H106" s="19"/>
    </row>
    <row r="107" spans="1:8" hidden="1">
      <c r="A107" s="15" t="s">
        <v>420</v>
      </c>
      <c r="B107" s="24" t="s">
        <v>421</v>
      </c>
      <c r="C107" s="17">
        <f t="shared" si="1"/>
        <v>0</v>
      </c>
      <c r="D107" s="17"/>
      <c r="E107" s="17"/>
      <c r="F107" s="17"/>
      <c r="G107" s="17"/>
      <c r="H107" s="19"/>
    </row>
    <row r="108" spans="1:8" hidden="1">
      <c r="A108" s="15" t="s">
        <v>422</v>
      </c>
      <c r="B108" s="24" t="s">
        <v>423</v>
      </c>
      <c r="C108" s="17">
        <f t="shared" si="1"/>
        <v>0</v>
      </c>
      <c r="D108" s="17"/>
      <c r="E108" s="17"/>
      <c r="F108" s="17"/>
      <c r="G108" s="17"/>
      <c r="H108" s="19"/>
    </row>
    <row r="109" spans="1:8" hidden="1">
      <c r="A109" s="15" t="s">
        <v>424</v>
      </c>
      <c r="B109" s="24" t="s">
        <v>425</v>
      </c>
      <c r="C109" s="17">
        <f t="shared" si="1"/>
        <v>0</v>
      </c>
      <c r="D109" s="17"/>
      <c r="E109" s="17"/>
      <c r="F109" s="17"/>
      <c r="G109" s="17"/>
      <c r="H109" s="19"/>
    </row>
    <row r="110" spans="1:8" hidden="1">
      <c r="A110" s="15" t="s">
        <v>426</v>
      </c>
      <c r="B110" s="24" t="s">
        <v>427</v>
      </c>
      <c r="C110" s="17">
        <f t="shared" si="1"/>
        <v>0</v>
      </c>
      <c r="D110" s="17"/>
      <c r="E110" s="17"/>
      <c r="F110" s="17"/>
      <c r="G110" s="17"/>
      <c r="H110" s="19"/>
    </row>
    <row r="111" spans="1:8" hidden="1">
      <c r="A111" s="23" t="s">
        <v>428</v>
      </c>
      <c r="B111" s="20" t="s">
        <v>429</v>
      </c>
      <c r="C111" s="17">
        <f t="shared" si="1"/>
        <v>0</v>
      </c>
      <c r="D111" s="17"/>
      <c r="E111" s="17"/>
      <c r="F111" s="17"/>
      <c r="G111" s="17"/>
      <c r="H111" s="19"/>
    </row>
    <row r="112" spans="1:8" hidden="1">
      <c r="A112" s="15" t="s">
        <v>430</v>
      </c>
      <c r="B112" s="24" t="s">
        <v>431</v>
      </c>
      <c r="C112" s="17">
        <f t="shared" si="1"/>
        <v>0</v>
      </c>
      <c r="D112" s="17"/>
      <c r="E112" s="17"/>
      <c r="F112" s="17"/>
      <c r="G112" s="17"/>
      <c r="H112" s="19"/>
    </row>
    <row r="113" spans="1:8" hidden="1">
      <c r="A113" s="15" t="s">
        <v>432</v>
      </c>
      <c r="B113" s="24" t="s">
        <v>433</v>
      </c>
      <c r="C113" s="17">
        <f t="shared" si="1"/>
        <v>0</v>
      </c>
      <c r="D113" s="17"/>
      <c r="E113" s="17"/>
      <c r="F113" s="17"/>
      <c r="G113" s="17"/>
      <c r="H113" s="19"/>
    </row>
    <row r="114" spans="1:8" hidden="1">
      <c r="A114" s="15" t="s">
        <v>434</v>
      </c>
      <c r="B114" s="24" t="s">
        <v>435</v>
      </c>
      <c r="C114" s="17">
        <f t="shared" si="1"/>
        <v>0</v>
      </c>
      <c r="D114" s="17"/>
      <c r="E114" s="17"/>
      <c r="F114" s="17"/>
      <c r="G114" s="17"/>
      <c r="H114" s="19"/>
    </row>
    <row r="115" spans="1:8" hidden="1">
      <c r="A115" s="15" t="s">
        <v>436</v>
      </c>
      <c r="B115" s="21" t="s">
        <v>437</v>
      </c>
      <c r="C115" s="17">
        <f t="shared" si="1"/>
        <v>0</v>
      </c>
      <c r="D115" s="17"/>
      <c r="E115" s="17"/>
      <c r="F115" s="17"/>
      <c r="G115" s="17"/>
      <c r="H115" s="19"/>
    </row>
    <row r="116" spans="1:8" hidden="1">
      <c r="A116" s="15" t="s">
        <v>438</v>
      </c>
      <c r="B116" s="21" t="s">
        <v>439</v>
      </c>
      <c r="C116" s="17">
        <f t="shared" si="1"/>
        <v>0</v>
      </c>
      <c r="D116" s="17"/>
      <c r="E116" s="17"/>
      <c r="F116" s="17"/>
      <c r="G116" s="17"/>
      <c r="H116" s="19"/>
    </row>
    <row r="117" spans="1:8" hidden="1">
      <c r="A117" s="23" t="s">
        <v>440</v>
      </c>
      <c r="B117" s="20" t="s">
        <v>441</v>
      </c>
      <c r="C117" s="17">
        <f t="shared" si="1"/>
        <v>0</v>
      </c>
      <c r="D117" s="17"/>
      <c r="E117" s="17"/>
      <c r="F117" s="17"/>
      <c r="G117" s="17"/>
      <c r="H117" s="19"/>
    </row>
    <row r="118" spans="1:8" hidden="1">
      <c r="A118" s="23"/>
      <c r="B118" s="20" t="s">
        <v>442</v>
      </c>
      <c r="C118" s="17">
        <f t="shared" si="1"/>
        <v>0</v>
      </c>
      <c r="D118" s="17"/>
      <c r="E118" s="17"/>
      <c r="F118" s="17"/>
      <c r="G118" s="17"/>
      <c r="H118" s="19"/>
    </row>
    <row r="119" spans="1:8" hidden="1">
      <c r="A119" s="15"/>
      <c r="B119" s="21" t="s">
        <v>443</v>
      </c>
      <c r="C119" s="17">
        <f t="shared" si="1"/>
        <v>0</v>
      </c>
      <c r="D119" s="17"/>
      <c r="E119" s="17"/>
      <c r="F119" s="17"/>
      <c r="G119" s="17"/>
      <c r="H119" s="19"/>
    </row>
    <row r="120" spans="1:8" hidden="1">
      <c r="A120" s="15" t="s">
        <v>444</v>
      </c>
      <c r="B120" s="21"/>
      <c r="C120" s="17">
        <f t="shared" si="1"/>
        <v>0</v>
      </c>
      <c r="D120" s="17"/>
      <c r="E120" s="17"/>
      <c r="F120" s="17"/>
      <c r="G120" s="17"/>
      <c r="H120" s="19"/>
    </row>
    <row r="121" spans="1:8" hidden="1">
      <c r="A121" s="15" t="s">
        <v>445</v>
      </c>
      <c r="B121" s="21" t="s">
        <v>446</v>
      </c>
      <c r="C121" s="17">
        <f t="shared" si="1"/>
        <v>0</v>
      </c>
      <c r="D121" s="17"/>
      <c r="E121" s="17"/>
      <c r="F121" s="17"/>
      <c r="G121" s="17"/>
      <c r="H121" s="19"/>
    </row>
    <row r="122" spans="1:8" hidden="1">
      <c r="A122" s="15" t="s">
        <v>447</v>
      </c>
      <c r="B122" s="24" t="s">
        <v>448</v>
      </c>
      <c r="C122" s="17">
        <f t="shared" si="1"/>
        <v>0</v>
      </c>
      <c r="D122" s="17"/>
      <c r="E122" s="17"/>
      <c r="F122" s="17"/>
      <c r="G122" s="17"/>
      <c r="H122" s="19"/>
    </row>
    <row r="123" spans="1:8" hidden="1">
      <c r="A123" s="15" t="s">
        <v>449</v>
      </c>
      <c r="B123" s="24" t="s">
        <v>450</v>
      </c>
      <c r="C123" s="17">
        <f t="shared" si="1"/>
        <v>0</v>
      </c>
      <c r="D123" s="17"/>
      <c r="E123" s="17"/>
      <c r="F123" s="17"/>
      <c r="G123" s="17"/>
      <c r="H123" s="19"/>
    </row>
    <row r="124" spans="1:8" hidden="1">
      <c r="A124" s="15" t="s">
        <v>451</v>
      </c>
      <c r="B124" s="24" t="s">
        <v>452</v>
      </c>
      <c r="C124" s="17">
        <f t="shared" si="1"/>
        <v>0</v>
      </c>
      <c r="D124" s="17"/>
      <c r="E124" s="17"/>
      <c r="F124" s="17"/>
      <c r="G124" s="17"/>
      <c r="H124" s="19"/>
    </row>
    <row r="125" spans="1:8" hidden="1">
      <c r="A125" s="15" t="s">
        <v>453</v>
      </c>
      <c r="B125" s="24" t="s">
        <v>454</v>
      </c>
      <c r="C125" s="17">
        <f t="shared" si="1"/>
        <v>0</v>
      </c>
      <c r="D125" s="17"/>
      <c r="E125" s="17"/>
      <c r="F125" s="17"/>
      <c r="G125" s="17"/>
      <c r="H125" s="19"/>
    </row>
    <row r="126" spans="1:8" hidden="1">
      <c r="A126" s="15" t="s">
        <v>455</v>
      </c>
      <c r="B126" s="24" t="s">
        <v>456</v>
      </c>
      <c r="C126" s="17">
        <f t="shared" si="1"/>
        <v>0</v>
      </c>
      <c r="D126" s="17"/>
      <c r="E126" s="17"/>
      <c r="F126" s="17"/>
      <c r="G126" s="17"/>
      <c r="H126" s="19"/>
    </row>
    <row r="127" spans="1:8" hidden="1">
      <c r="A127" s="15" t="s">
        <v>457</v>
      </c>
      <c r="B127" s="24" t="s">
        <v>458</v>
      </c>
      <c r="C127" s="17">
        <f t="shared" si="1"/>
        <v>0</v>
      </c>
      <c r="D127" s="17"/>
      <c r="E127" s="17"/>
      <c r="F127" s="17"/>
      <c r="G127" s="17"/>
      <c r="H127" s="19"/>
    </row>
    <row r="128" spans="1:8" hidden="1">
      <c r="A128" s="15" t="s">
        <v>459</v>
      </c>
      <c r="B128" s="24" t="s">
        <v>460</v>
      </c>
      <c r="C128" s="17">
        <f t="shared" si="1"/>
        <v>0</v>
      </c>
      <c r="D128" s="17"/>
      <c r="E128" s="17"/>
      <c r="F128" s="17"/>
      <c r="G128" s="17"/>
      <c r="H128" s="19"/>
    </row>
    <row r="129" spans="1:8" hidden="1">
      <c r="A129" s="15" t="s">
        <v>461</v>
      </c>
      <c r="B129" s="24" t="s">
        <v>462</v>
      </c>
      <c r="C129" s="17">
        <f t="shared" si="1"/>
        <v>0</v>
      </c>
      <c r="D129" s="17"/>
      <c r="E129" s="17"/>
      <c r="F129" s="17"/>
      <c r="G129" s="17"/>
      <c r="H129" s="19"/>
    </row>
    <row r="130" spans="1:8" hidden="1">
      <c r="A130" s="15" t="s">
        <v>463</v>
      </c>
      <c r="B130" s="24" t="s">
        <v>464</v>
      </c>
      <c r="C130" s="17">
        <f t="shared" si="1"/>
        <v>0</v>
      </c>
      <c r="D130" s="17"/>
      <c r="E130" s="17"/>
      <c r="F130" s="17"/>
      <c r="G130" s="17"/>
      <c r="H130" s="19"/>
    </row>
    <row r="131" spans="1:8" hidden="1">
      <c r="A131" s="15" t="s">
        <v>465</v>
      </c>
      <c r="B131" s="24" t="s">
        <v>466</v>
      </c>
      <c r="C131" s="17">
        <f t="shared" ref="C131:C194" si="2">SUM(D131:G131)</f>
        <v>0</v>
      </c>
      <c r="D131" s="17"/>
      <c r="E131" s="17"/>
      <c r="F131" s="17"/>
      <c r="G131" s="17"/>
      <c r="H131" s="19"/>
    </row>
    <row r="132" spans="1:8" hidden="1">
      <c r="A132" s="15" t="s">
        <v>467</v>
      </c>
      <c r="B132" s="24" t="s">
        <v>468</v>
      </c>
      <c r="C132" s="17">
        <f t="shared" si="2"/>
        <v>0</v>
      </c>
      <c r="D132" s="17"/>
      <c r="E132" s="17"/>
      <c r="F132" s="17"/>
      <c r="G132" s="17"/>
      <c r="H132" s="19"/>
    </row>
    <row r="133" spans="1:8" hidden="1">
      <c r="A133" s="15" t="s">
        <v>469</v>
      </c>
      <c r="B133" s="24" t="s">
        <v>470</v>
      </c>
      <c r="C133" s="17">
        <f t="shared" si="2"/>
        <v>0</v>
      </c>
      <c r="D133" s="17"/>
      <c r="E133" s="17"/>
      <c r="F133" s="17"/>
      <c r="G133" s="17"/>
      <c r="H133" s="19"/>
    </row>
    <row r="134" spans="1:8" hidden="1">
      <c r="A134" s="15" t="s">
        <v>471</v>
      </c>
      <c r="B134" s="24" t="s">
        <v>472</v>
      </c>
      <c r="C134" s="17">
        <f t="shared" si="2"/>
        <v>0</v>
      </c>
      <c r="D134" s="17"/>
      <c r="E134" s="17"/>
      <c r="F134" s="17"/>
      <c r="G134" s="17"/>
      <c r="H134" s="19"/>
    </row>
    <row r="135" spans="1:8" hidden="1">
      <c r="A135" s="15" t="s">
        <v>473</v>
      </c>
      <c r="B135" s="24" t="s">
        <v>474</v>
      </c>
      <c r="C135" s="17">
        <f t="shared" si="2"/>
        <v>0</v>
      </c>
      <c r="D135" s="17"/>
      <c r="E135" s="17"/>
      <c r="F135" s="17"/>
      <c r="G135" s="17"/>
      <c r="H135" s="19"/>
    </row>
    <row r="136" spans="1:8" hidden="1">
      <c r="A136" s="15" t="s">
        <v>475</v>
      </c>
      <c r="B136" s="24" t="s">
        <v>476</v>
      </c>
      <c r="C136" s="17">
        <f t="shared" si="2"/>
        <v>0</v>
      </c>
      <c r="D136" s="17"/>
      <c r="E136" s="17"/>
      <c r="F136" s="17"/>
      <c r="G136" s="17"/>
      <c r="H136" s="19"/>
    </row>
    <row r="137" spans="1:8" hidden="1">
      <c r="A137" s="15" t="s">
        <v>477</v>
      </c>
      <c r="B137" s="24" t="s">
        <v>478</v>
      </c>
      <c r="C137" s="17">
        <f t="shared" si="2"/>
        <v>0</v>
      </c>
      <c r="D137" s="17"/>
      <c r="E137" s="17"/>
      <c r="F137" s="17"/>
      <c r="G137" s="17"/>
      <c r="H137" s="19"/>
    </row>
    <row r="138" spans="1:8" hidden="1">
      <c r="A138" s="15" t="s">
        <v>479</v>
      </c>
      <c r="B138" s="24" t="s">
        <v>480</v>
      </c>
      <c r="C138" s="17">
        <f t="shared" si="2"/>
        <v>0</v>
      </c>
      <c r="D138" s="17"/>
      <c r="E138" s="17"/>
      <c r="F138" s="17"/>
      <c r="G138" s="17"/>
      <c r="H138" s="19"/>
    </row>
    <row r="139" spans="1:8" hidden="1">
      <c r="A139" s="15" t="s">
        <v>481</v>
      </c>
      <c r="B139" s="24" t="s">
        <v>482</v>
      </c>
      <c r="C139" s="17">
        <f t="shared" si="2"/>
        <v>0</v>
      </c>
      <c r="D139" s="17"/>
      <c r="E139" s="17"/>
      <c r="F139" s="17"/>
      <c r="G139" s="17"/>
      <c r="H139" s="19"/>
    </row>
    <row r="140" spans="1:8" hidden="1">
      <c r="A140" s="15" t="s">
        <v>483</v>
      </c>
      <c r="B140" s="24" t="s">
        <v>484</v>
      </c>
      <c r="C140" s="17">
        <f t="shared" si="2"/>
        <v>0</v>
      </c>
      <c r="D140" s="17"/>
      <c r="E140" s="17"/>
      <c r="F140" s="17"/>
      <c r="G140" s="17"/>
      <c r="H140" s="19"/>
    </row>
    <row r="141" spans="1:8" hidden="1">
      <c r="A141" s="15" t="s">
        <v>485</v>
      </c>
      <c r="B141" s="24" t="s">
        <v>486</v>
      </c>
      <c r="C141" s="17">
        <f t="shared" si="2"/>
        <v>0</v>
      </c>
      <c r="D141" s="17"/>
      <c r="E141" s="17"/>
      <c r="F141" s="17"/>
      <c r="G141" s="17"/>
      <c r="H141" s="19"/>
    </row>
    <row r="142" spans="1:8" hidden="1">
      <c r="A142" s="15" t="s">
        <v>487</v>
      </c>
      <c r="B142" s="24" t="s">
        <v>488</v>
      </c>
      <c r="C142" s="17">
        <f t="shared" si="2"/>
        <v>0</v>
      </c>
      <c r="D142" s="17"/>
      <c r="E142" s="17"/>
      <c r="F142" s="17"/>
      <c r="G142" s="17"/>
      <c r="H142" s="19"/>
    </row>
    <row r="143" spans="1:8" ht="24" customHeight="1">
      <c r="A143" s="15"/>
      <c r="B143" s="16" t="s">
        <v>489</v>
      </c>
      <c r="C143" s="17">
        <f t="shared" si="2"/>
        <v>0</v>
      </c>
      <c r="D143" s="17"/>
      <c r="E143" s="17"/>
      <c r="F143" s="17"/>
      <c r="G143" s="17"/>
      <c r="H143" s="19"/>
    </row>
    <row r="144" spans="1:8" s="30" customFormat="1">
      <c r="A144" s="26" t="s">
        <v>490</v>
      </c>
      <c r="B144" s="27" t="s">
        <v>491</v>
      </c>
      <c r="C144" s="28">
        <f t="shared" si="2"/>
        <v>0</v>
      </c>
      <c r="D144" s="28"/>
      <c r="E144" s="28"/>
      <c r="F144" s="28"/>
      <c r="G144" s="28"/>
      <c r="H144" s="29"/>
    </row>
    <row r="145" spans="1:8" s="30" customFormat="1">
      <c r="A145" s="26" t="s">
        <v>492</v>
      </c>
      <c r="B145" s="27" t="s">
        <v>493</v>
      </c>
      <c r="C145" s="28">
        <f t="shared" si="2"/>
        <v>2500000</v>
      </c>
      <c r="D145" s="28">
        <v>2500000</v>
      </c>
      <c r="E145" s="28"/>
      <c r="F145" s="28"/>
      <c r="G145" s="28"/>
      <c r="H145" s="31" t="s">
        <v>494</v>
      </c>
    </row>
    <row r="146" spans="1:8" s="30" customFormat="1">
      <c r="A146" s="26" t="s">
        <v>495</v>
      </c>
      <c r="B146" s="27" t="s">
        <v>496</v>
      </c>
      <c r="C146" s="28">
        <f t="shared" si="2"/>
        <v>800000</v>
      </c>
      <c r="D146" s="28">
        <v>800000</v>
      </c>
      <c r="E146" s="28"/>
      <c r="F146" s="28"/>
      <c r="G146" s="28"/>
      <c r="H146" s="29" t="s">
        <v>497</v>
      </c>
    </row>
    <row r="147" spans="1:8" s="30" customFormat="1">
      <c r="A147" s="26"/>
      <c r="B147" s="27" t="s">
        <v>498</v>
      </c>
      <c r="C147" s="28">
        <f t="shared" si="2"/>
        <v>800000</v>
      </c>
      <c r="D147" s="28">
        <v>800000</v>
      </c>
      <c r="E147" s="28"/>
      <c r="F147" s="28"/>
      <c r="G147" s="28"/>
      <c r="H147" s="29" t="s">
        <v>499</v>
      </c>
    </row>
    <row r="148" spans="1:8" ht="21.75" customHeight="1">
      <c r="A148" s="15"/>
      <c r="B148" s="16" t="s">
        <v>500</v>
      </c>
      <c r="C148" s="17">
        <f t="shared" si="2"/>
        <v>0</v>
      </c>
      <c r="D148" s="17"/>
      <c r="E148" s="17"/>
      <c r="F148" s="17"/>
      <c r="G148" s="17"/>
      <c r="H148" s="19"/>
    </row>
    <row r="149" spans="1:8">
      <c r="A149" s="15" t="s">
        <v>501</v>
      </c>
      <c r="B149" s="21" t="s">
        <v>502</v>
      </c>
      <c r="C149" s="17">
        <f t="shared" si="2"/>
        <v>1000</v>
      </c>
      <c r="D149" s="17">
        <v>1000</v>
      </c>
      <c r="E149" s="17"/>
      <c r="F149" s="17"/>
      <c r="G149" s="17"/>
      <c r="H149" s="19"/>
    </row>
    <row r="150" spans="1:8">
      <c r="A150" s="15" t="s">
        <v>503</v>
      </c>
      <c r="B150" s="21" t="s">
        <v>504</v>
      </c>
      <c r="C150" s="17">
        <f t="shared" si="2"/>
        <v>3000</v>
      </c>
      <c r="D150" s="17">
        <v>3000</v>
      </c>
      <c r="E150" s="17"/>
      <c r="F150" s="17"/>
      <c r="G150" s="17"/>
      <c r="H150" s="19"/>
    </row>
    <row r="151" spans="1:8" ht="22.5" customHeight="1">
      <c r="A151" s="15"/>
      <c r="B151" s="16" t="s">
        <v>505</v>
      </c>
      <c r="C151" s="17">
        <f t="shared" si="2"/>
        <v>0</v>
      </c>
      <c r="D151" s="17"/>
      <c r="E151" s="17"/>
      <c r="F151" s="17"/>
      <c r="G151" s="17"/>
      <c r="H151" s="19"/>
    </row>
    <row r="152" spans="1:8">
      <c r="A152" s="15" t="s">
        <v>506</v>
      </c>
      <c r="B152" s="21" t="s">
        <v>507</v>
      </c>
      <c r="C152" s="17">
        <f t="shared" si="2"/>
        <v>1000</v>
      </c>
      <c r="D152" s="17">
        <v>1000</v>
      </c>
      <c r="E152" s="17"/>
      <c r="F152" s="17"/>
      <c r="G152" s="17"/>
      <c r="H152" s="19"/>
    </row>
    <row r="153" spans="1:8">
      <c r="A153" s="15" t="s">
        <v>508</v>
      </c>
      <c r="B153" s="21" t="s">
        <v>509</v>
      </c>
      <c r="C153" s="17">
        <f t="shared" si="2"/>
        <v>1000</v>
      </c>
      <c r="D153" s="17">
        <v>1000</v>
      </c>
      <c r="E153" s="17"/>
      <c r="F153" s="17"/>
      <c r="G153" s="17"/>
      <c r="H153" s="19"/>
    </row>
    <row r="154" spans="1:8" ht="22.5" customHeight="1">
      <c r="A154" s="15"/>
      <c r="B154" s="16" t="s">
        <v>510</v>
      </c>
      <c r="C154" s="17">
        <f t="shared" si="2"/>
        <v>0</v>
      </c>
      <c r="D154" s="17"/>
      <c r="E154" s="17"/>
      <c r="F154" s="17"/>
      <c r="G154" s="17"/>
      <c r="H154" s="19"/>
    </row>
    <row r="155" spans="1:8">
      <c r="A155" s="15"/>
      <c r="B155" s="20" t="s">
        <v>511</v>
      </c>
      <c r="C155" s="17">
        <f t="shared" si="2"/>
        <v>0</v>
      </c>
      <c r="D155" s="17"/>
      <c r="E155" s="17"/>
      <c r="F155" s="17"/>
      <c r="G155" s="17"/>
      <c r="H155" s="19"/>
    </row>
    <row r="156" spans="1:8">
      <c r="A156" s="15"/>
      <c r="B156" s="20"/>
      <c r="C156" s="17">
        <f t="shared" si="2"/>
        <v>0</v>
      </c>
      <c r="D156" s="17"/>
      <c r="E156" s="17"/>
      <c r="F156" s="17"/>
      <c r="G156" s="17"/>
      <c r="H156" s="19"/>
    </row>
    <row r="157" spans="1:8">
      <c r="A157" s="15" t="s">
        <v>512</v>
      </c>
      <c r="B157" s="24" t="s">
        <v>513</v>
      </c>
      <c r="C157" s="17">
        <f t="shared" si="2"/>
        <v>40000</v>
      </c>
      <c r="D157" s="17">
        <v>40000</v>
      </c>
      <c r="E157" s="17"/>
      <c r="F157" s="17"/>
      <c r="G157" s="17"/>
      <c r="H157" s="8" t="s">
        <v>514</v>
      </c>
    </row>
    <row r="158" spans="1:8" s="30" customFormat="1">
      <c r="A158" s="32" t="s">
        <v>515</v>
      </c>
      <c r="B158" s="27" t="s">
        <v>516</v>
      </c>
      <c r="C158" s="28">
        <f t="shared" si="2"/>
        <v>100000</v>
      </c>
      <c r="D158" s="33">
        <v>100000</v>
      </c>
      <c r="E158" s="33"/>
      <c r="F158" s="33"/>
      <c r="G158" s="33"/>
      <c r="H158" s="29" t="s">
        <v>517</v>
      </c>
    </row>
    <row r="159" spans="1:8" s="30" customFormat="1">
      <c r="A159" s="32" t="s">
        <v>515</v>
      </c>
      <c r="B159" s="27" t="s">
        <v>516</v>
      </c>
      <c r="C159" s="28">
        <f t="shared" si="2"/>
        <v>15000</v>
      </c>
      <c r="D159" s="33">
        <v>15000</v>
      </c>
      <c r="E159" s="33"/>
      <c r="F159" s="33"/>
      <c r="G159" s="33"/>
      <c r="H159" s="31" t="s">
        <v>518</v>
      </c>
    </row>
    <row r="160" spans="1:8" s="30" customFormat="1" ht="28.5">
      <c r="A160" s="32" t="s">
        <v>515</v>
      </c>
      <c r="B160" s="27" t="s">
        <v>516</v>
      </c>
      <c r="C160" s="28">
        <f t="shared" si="2"/>
        <v>15000</v>
      </c>
      <c r="D160" s="33">
        <v>15000</v>
      </c>
      <c r="E160" s="33"/>
      <c r="F160" s="33"/>
      <c r="G160" s="33"/>
      <c r="H160" s="29" t="s">
        <v>519</v>
      </c>
    </row>
    <row r="161" spans="1:8" s="30" customFormat="1">
      <c r="A161" s="32" t="s">
        <v>515</v>
      </c>
      <c r="B161" s="27" t="s">
        <v>516</v>
      </c>
      <c r="C161" s="28">
        <f t="shared" si="2"/>
        <v>8000</v>
      </c>
      <c r="D161" s="33">
        <v>8000</v>
      </c>
      <c r="E161" s="33"/>
      <c r="F161" s="33"/>
      <c r="G161" s="33"/>
      <c r="H161" s="29" t="s">
        <v>520</v>
      </c>
    </row>
    <row r="162" spans="1:8" s="30" customFormat="1">
      <c r="A162" s="32" t="s">
        <v>515</v>
      </c>
      <c r="B162" s="27" t="s">
        <v>516</v>
      </c>
      <c r="C162" s="28">
        <f t="shared" si="2"/>
        <v>30000</v>
      </c>
      <c r="D162" s="33">
        <v>30000</v>
      </c>
      <c r="E162" s="33"/>
      <c r="F162" s="33"/>
      <c r="G162" s="33"/>
      <c r="H162" s="31" t="s">
        <v>521</v>
      </c>
    </row>
    <row r="163" spans="1:8" s="30" customFormat="1">
      <c r="A163" s="32" t="s">
        <v>515</v>
      </c>
      <c r="B163" s="27" t="s">
        <v>516</v>
      </c>
      <c r="C163" s="28">
        <f t="shared" si="2"/>
        <v>10000</v>
      </c>
      <c r="D163" s="33">
        <v>10000</v>
      </c>
      <c r="E163" s="33"/>
      <c r="F163" s="33"/>
      <c r="G163" s="33"/>
      <c r="H163" s="31" t="s">
        <v>522</v>
      </c>
    </row>
    <row r="164" spans="1:8" s="30" customFormat="1" ht="28.5">
      <c r="A164" s="32" t="s">
        <v>515</v>
      </c>
      <c r="B164" s="27" t="s">
        <v>516</v>
      </c>
      <c r="C164" s="28">
        <f t="shared" si="2"/>
        <v>20000</v>
      </c>
      <c r="D164" s="33">
        <v>20000</v>
      </c>
      <c r="E164" s="33"/>
      <c r="F164" s="33"/>
      <c r="G164" s="33"/>
      <c r="H164" s="29" t="s">
        <v>523</v>
      </c>
    </row>
    <row r="165" spans="1:8" s="30" customFormat="1">
      <c r="A165" s="32" t="s">
        <v>515</v>
      </c>
      <c r="B165" s="27" t="s">
        <v>516</v>
      </c>
      <c r="C165" s="28">
        <f t="shared" si="2"/>
        <v>15000</v>
      </c>
      <c r="D165" s="33">
        <v>15000</v>
      </c>
      <c r="E165" s="33"/>
      <c r="F165" s="33"/>
      <c r="G165" s="33"/>
      <c r="H165" s="31" t="s">
        <v>524</v>
      </c>
    </row>
    <row r="166" spans="1:8" s="30" customFormat="1">
      <c r="A166" s="32" t="s">
        <v>515</v>
      </c>
      <c r="B166" s="27" t="s">
        <v>516</v>
      </c>
      <c r="C166" s="28">
        <f t="shared" si="2"/>
        <v>3000</v>
      </c>
      <c r="D166" s="33">
        <v>3000</v>
      </c>
      <c r="E166" s="33"/>
      <c r="F166" s="33"/>
      <c r="G166" s="33"/>
      <c r="H166" s="31" t="s">
        <v>525</v>
      </c>
    </row>
    <row r="167" spans="1:8" s="30" customFormat="1">
      <c r="A167" s="32" t="s">
        <v>515</v>
      </c>
      <c r="B167" s="27" t="s">
        <v>516</v>
      </c>
      <c r="C167" s="28">
        <f t="shared" si="2"/>
        <v>30000</v>
      </c>
      <c r="D167" s="33">
        <v>30000</v>
      </c>
      <c r="E167" s="33"/>
      <c r="F167" s="33"/>
      <c r="G167" s="33"/>
      <c r="H167" s="31" t="s">
        <v>526</v>
      </c>
    </row>
    <row r="168" spans="1:8" s="30" customFormat="1">
      <c r="A168" s="32" t="s">
        <v>515</v>
      </c>
      <c r="B168" s="27" t="s">
        <v>516</v>
      </c>
      <c r="C168" s="28">
        <f t="shared" si="2"/>
        <v>30000</v>
      </c>
      <c r="D168" s="33">
        <v>30000</v>
      </c>
      <c r="E168" s="33"/>
      <c r="F168" s="33"/>
      <c r="G168" s="33"/>
      <c r="H168" s="31" t="s">
        <v>527</v>
      </c>
    </row>
    <row r="169" spans="1:8" s="30" customFormat="1">
      <c r="A169" s="32" t="s">
        <v>515</v>
      </c>
      <c r="B169" s="27" t="s">
        <v>516</v>
      </c>
      <c r="C169" s="28">
        <f t="shared" si="2"/>
        <v>5000</v>
      </c>
      <c r="D169" s="33">
        <v>5000</v>
      </c>
      <c r="E169" s="33"/>
      <c r="F169" s="33"/>
      <c r="G169" s="33"/>
      <c r="H169" s="31" t="s">
        <v>528</v>
      </c>
    </row>
    <row r="170" spans="1:8" s="30" customFormat="1">
      <c r="A170" s="32" t="s">
        <v>515</v>
      </c>
      <c r="B170" s="27" t="s">
        <v>516</v>
      </c>
      <c r="C170" s="28">
        <f t="shared" si="2"/>
        <v>1500</v>
      </c>
      <c r="D170" s="33">
        <v>1500</v>
      </c>
      <c r="E170" s="33"/>
      <c r="F170" s="33"/>
      <c r="G170" s="33"/>
      <c r="H170" s="31" t="s">
        <v>529</v>
      </c>
    </row>
    <row r="171" spans="1:8" s="30" customFormat="1">
      <c r="A171" s="32" t="s">
        <v>515</v>
      </c>
      <c r="B171" s="27" t="s">
        <v>516</v>
      </c>
      <c r="C171" s="28">
        <f t="shared" si="2"/>
        <v>30000</v>
      </c>
      <c r="D171" s="33">
        <v>30000</v>
      </c>
      <c r="E171" s="33"/>
      <c r="F171" s="33"/>
      <c r="G171" s="33"/>
      <c r="H171" s="29" t="s">
        <v>530</v>
      </c>
    </row>
    <row r="172" spans="1:8" s="30" customFormat="1">
      <c r="A172" s="32" t="s">
        <v>515</v>
      </c>
      <c r="B172" s="27" t="s">
        <v>516</v>
      </c>
      <c r="C172" s="28">
        <f t="shared" si="2"/>
        <v>20000</v>
      </c>
      <c r="D172" s="33">
        <v>20000</v>
      </c>
      <c r="E172" s="33"/>
      <c r="F172" s="33"/>
      <c r="G172" s="33"/>
      <c r="H172" s="31" t="s">
        <v>531</v>
      </c>
    </row>
    <row r="173" spans="1:8">
      <c r="A173" s="15"/>
      <c r="B173" s="20"/>
      <c r="C173" s="17">
        <f t="shared" si="2"/>
        <v>0</v>
      </c>
      <c r="D173" s="34"/>
      <c r="E173" s="34"/>
      <c r="F173" s="34"/>
      <c r="G173" s="34"/>
      <c r="H173" s="8"/>
    </row>
    <row r="174" spans="1:8" ht="10.5" customHeight="1">
      <c r="A174" s="15"/>
      <c r="B174" s="20" t="s">
        <v>532</v>
      </c>
      <c r="C174" s="17">
        <f t="shared" si="2"/>
        <v>0</v>
      </c>
      <c r="D174" s="34"/>
      <c r="E174" s="34"/>
      <c r="F174" s="34"/>
      <c r="G174" s="34"/>
      <c r="H174" s="8"/>
    </row>
    <row r="175" spans="1:8" s="30" customFormat="1">
      <c r="A175" s="32" t="s">
        <v>533</v>
      </c>
      <c r="B175" s="35" t="s">
        <v>534</v>
      </c>
      <c r="C175" s="28">
        <f t="shared" si="2"/>
        <v>20000</v>
      </c>
      <c r="D175" s="33">
        <v>20000</v>
      </c>
      <c r="E175" s="33"/>
      <c r="F175" s="33"/>
      <c r="G175" s="33"/>
      <c r="H175" s="29" t="s">
        <v>535</v>
      </c>
    </row>
    <row r="176" spans="1:8" s="30" customFormat="1">
      <c r="A176" s="32" t="s">
        <v>533</v>
      </c>
      <c r="B176" s="35" t="s">
        <v>534</v>
      </c>
      <c r="C176" s="28">
        <f t="shared" si="2"/>
        <v>20000</v>
      </c>
      <c r="D176" s="33">
        <v>5000</v>
      </c>
      <c r="E176" s="33"/>
      <c r="F176" s="33">
        <v>5000</v>
      </c>
      <c r="G176" s="33">
        <v>10000</v>
      </c>
      <c r="H176" s="31" t="s">
        <v>536</v>
      </c>
    </row>
    <row r="177" spans="1:8" s="30" customFormat="1">
      <c r="A177" s="32" t="s">
        <v>533</v>
      </c>
      <c r="B177" s="35" t="s">
        <v>534</v>
      </c>
      <c r="C177" s="28">
        <f t="shared" si="2"/>
        <v>12000</v>
      </c>
      <c r="D177" s="36"/>
      <c r="E177" s="36"/>
      <c r="F177" s="36">
        <v>10000</v>
      </c>
      <c r="G177" s="36">
        <v>2000</v>
      </c>
      <c r="H177" s="37" t="s">
        <v>537</v>
      </c>
    </row>
    <row r="178" spans="1:8" s="30" customFormat="1">
      <c r="A178" s="32" t="s">
        <v>533</v>
      </c>
      <c r="B178" s="35" t="s">
        <v>534</v>
      </c>
      <c r="C178" s="28">
        <f t="shared" si="2"/>
        <v>20000</v>
      </c>
      <c r="D178" s="36"/>
      <c r="E178" s="36"/>
      <c r="F178" s="36">
        <v>20000</v>
      </c>
      <c r="G178" s="36"/>
      <c r="H178" s="37" t="s">
        <v>538</v>
      </c>
    </row>
    <row r="179" spans="1:8" s="30" customFormat="1">
      <c r="A179" s="32" t="s">
        <v>533</v>
      </c>
      <c r="B179" s="35" t="s">
        <v>534</v>
      </c>
      <c r="C179" s="28">
        <f t="shared" si="2"/>
        <v>25000</v>
      </c>
      <c r="D179" s="36"/>
      <c r="E179" s="36"/>
      <c r="F179" s="36">
        <v>15000</v>
      </c>
      <c r="G179" s="36">
        <v>10000</v>
      </c>
      <c r="H179" s="37" t="s">
        <v>539</v>
      </c>
    </row>
    <row r="180" spans="1:8">
      <c r="A180" s="15" t="s">
        <v>540</v>
      </c>
      <c r="B180" s="20" t="s">
        <v>541</v>
      </c>
      <c r="C180" s="17">
        <f t="shared" si="2"/>
        <v>0</v>
      </c>
      <c r="D180" s="34"/>
      <c r="E180" s="34"/>
      <c r="F180" s="34"/>
      <c r="G180" s="34"/>
      <c r="H180" s="8"/>
    </row>
    <row r="181" spans="1:8" s="30" customFormat="1">
      <c r="A181" s="32" t="s">
        <v>540</v>
      </c>
      <c r="B181" s="27" t="s">
        <v>541</v>
      </c>
      <c r="C181" s="28">
        <f t="shared" si="2"/>
        <v>15000</v>
      </c>
      <c r="D181" s="33">
        <v>15000</v>
      </c>
      <c r="E181" s="33"/>
      <c r="F181" s="33"/>
      <c r="G181" s="33"/>
      <c r="H181" s="31" t="s">
        <v>542</v>
      </c>
    </row>
    <row r="182" spans="1:8" s="30" customFormat="1">
      <c r="A182" s="32" t="s">
        <v>540</v>
      </c>
      <c r="B182" s="27" t="s">
        <v>541</v>
      </c>
      <c r="C182" s="28">
        <f t="shared" si="2"/>
        <v>10000</v>
      </c>
      <c r="D182" s="33">
        <v>10000</v>
      </c>
      <c r="E182" s="33"/>
      <c r="F182" s="33"/>
      <c r="G182" s="33"/>
      <c r="H182" s="31" t="s">
        <v>543</v>
      </c>
    </row>
    <row r="183" spans="1:8" s="30" customFormat="1">
      <c r="A183" s="32" t="s">
        <v>540</v>
      </c>
      <c r="B183" s="27" t="s">
        <v>541</v>
      </c>
      <c r="C183" s="28">
        <f t="shared" si="2"/>
        <v>5000</v>
      </c>
      <c r="D183" s="33">
        <v>5000</v>
      </c>
      <c r="E183" s="33"/>
      <c r="F183" s="33"/>
      <c r="G183" s="33"/>
      <c r="H183" s="31" t="s">
        <v>544</v>
      </c>
    </row>
    <row r="184" spans="1:8" s="30" customFormat="1">
      <c r="A184" s="32" t="s">
        <v>540</v>
      </c>
      <c r="B184" s="27" t="s">
        <v>541</v>
      </c>
      <c r="C184" s="28">
        <f t="shared" si="2"/>
        <v>5000</v>
      </c>
      <c r="D184" s="33">
        <v>5000</v>
      </c>
      <c r="E184" s="33"/>
      <c r="F184" s="33"/>
      <c r="G184" s="33"/>
      <c r="H184" s="31" t="s">
        <v>545</v>
      </c>
    </row>
    <row r="185" spans="1:8" s="30" customFormat="1">
      <c r="A185" s="32" t="s">
        <v>540</v>
      </c>
      <c r="B185" s="27" t="s">
        <v>541</v>
      </c>
      <c r="C185" s="28">
        <f t="shared" si="2"/>
        <v>2500</v>
      </c>
      <c r="D185" s="33">
        <v>2500</v>
      </c>
      <c r="E185" s="33"/>
      <c r="F185" s="33"/>
      <c r="G185" s="33"/>
      <c r="H185" s="31" t="s">
        <v>546</v>
      </c>
    </row>
    <row r="186" spans="1:8" s="30" customFormat="1">
      <c r="A186" s="32" t="s">
        <v>540</v>
      </c>
      <c r="B186" s="27" t="s">
        <v>541</v>
      </c>
      <c r="C186" s="28">
        <f t="shared" si="2"/>
        <v>10000</v>
      </c>
      <c r="D186" s="33">
        <v>10000</v>
      </c>
      <c r="E186" s="33"/>
      <c r="F186" s="33"/>
      <c r="G186" s="33"/>
      <c r="H186" s="31" t="s">
        <v>547</v>
      </c>
    </row>
    <row r="187" spans="1:8">
      <c r="A187" s="15" t="s">
        <v>540</v>
      </c>
      <c r="B187" s="20" t="s">
        <v>541</v>
      </c>
      <c r="C187" s="17">
        <f t="shared" si="2"/>
        <v>0</v>
      </c>
      <c r="D187" s="34"/>
      <c r="E187" s="34"/>
      <c r="F187" s="34"/>
      <c r="G187" s="34"/>
      <c r="H187" s="8"/>
    </row>
    <row r="188" spans="1:8">
      <c r="A188" s="25"/>
      <c r="B188" s="20"/>
      <c r="C188" s="17">
        <f t="shared" si="2"/>
        <v>0</v>
      </c>
      <c r="D188" s="34"/>
      <c r="E188" s="34"/>
      <c r="F188" s="34"/>
      <c r="G188" s="34"/>
      <c r="H188" s="8"/>
    </row>
    <row r="189" spans="1:8">
      <c r="A189" s="15"/>
      <c r="B189" s="21"/>
      <c r="C189" s="17">
        <f t="shared" si="2"/>
        <v>0</v>
      </c>
      <c r="D189" s="34"/>
      <c r="E189" s="34"/>
      <c r="F189" s="34"/>
      <c r="G189" s="34"/>
      <c r="H189" s="8"/>
    </row>
    <row r="190" spans="1:8">
      <c r="A190" s="15" t="s">
        <v>548</v>
      </c>
      <c r="B190" s="21" t="s">
        <v>549</v>
      </c>
      <c r="C190" s="17">
        <f t="shared" si="2"/>
        <v>30000</v>
      </c>
      <c r="D190" s="34"/>
      <c r="E190" s="34"/>
      <c r="F190" s="34"/>
      <c r="G190" s="34">
        <v>30000</v>
      </c>
      <c r="H190" s="8" t="s">
        <v>550</v>
      </c>
    </row>
    <row r="191" spans="1:8">
      <c r="A191" s="15" t="s">
        <v>551</v>
      </c>
      <c r="B191" s="21" t="s">
        <v>552</v>
      </c>
      <c r="C191" s="17">
        <f t="shared" si="2"/>
        <v>10000</v>
      </c>
      <c r="D191" s="34"/>
      <c r="E191" s="34"/>
      <c r="F191" s="34">
        <v>5000</v>
      </c>
      <c r="G191" s="34">
        <v>5000</v>
      </c>
      <c r="H191" s="8" t="s">
        <v>553</v>
      </c>
    </row>
    <row r="192" spans="1:8">
      <c r="A192" s="15" t="s">
        <v>551</v>
      </c>
      <c r="B192" s="21" t="s">
        <v>552</v>
      </c>
      <c r="C192" s="17">
        <f t="shared" si="2"/>
        <v>10000</v>
      </c>
      <c r="D192" s="34"/>
      <c r="E192" s="34"/>
      <c r="F192" s="34"/>
      <c r="G192" s="34">
        <v>10000</v>
      </c>
      <c r="H192" s="8" t="s">
        <v>554</v>
      </c>
    </row>
    <row r="193" spans="1:10">
      <c r="A193" s="15" t="s">
        <v>551</v>
      </c>
      <c r="B193" s="21" t="s">
        <v>552</v>
      </c>
      <c r="C193" s="17">
        <f t="shared" si="2"/>
        <v>17000</v>
      </c>
      <c r="D193" s="34"/>
      <c r="E193" s="34"/>
      <c r="F193" s="34">
        <v>1000</v>
      </c>
      <c r="G193" s="34">
        <v>16000</v>
      </c>
      <c r="H193" s="8" t="s">
        <v>555</v>
      </c>
    </row>
    <row r="194" spans="1:10">
      <c r="A194" s="15" t="s">
        <v>551</v>
      </c>
      <c r="B194" s="21" t="s">
        <v>552</v>
      </c>
      <c r="C194" s="17">
        <f t="shared" si="2"/>
        <v>2000</v>
      </c>
      <c r="D194" s="34"/>
      <c r="E194" s="34"/>
      <c r="F194" s="34">
        <v>2000</v>
      </c>
      <c r="G194" s="34"/>
      <c r="H194" s="8" t="s">
        <v>556</v>
      </c>
    </row>
    <row r="195" spans="1:10">
      <c r="A195" s="15" t="s">
        <v>551</v>
      </c>
      <c r="B195" s="21" t="s">
        <v>552</v>
      </c>
      <c r="C195" s="17">
        <f t="shared" ref="C195:C258" si="3">SUM(D195:G195)</f>
        <v>5000</v>
      </c>
      <c r="D195" s="34"/>
      <c r="E195" s="34"/>
      <c r="F195" s="34"/>
      <c r="G195" s="34">
        <v>5000</v>
      </c>
      <c r="H195" s="8" t="s">
        <v>557</v>
      </c>
    </row>
    <row r="196" spans="1:10">
      <c r="A196" s="15" t="s">
        <v>551</v>
      </c>
      <c r="B196" s="21" t="s">
        <v>552</v>
      </c>
      <c r="C196" s="17">
        <f t="shared" si="3"/>
        <v>2000</v>
      </c>
      <c r="D196" s="34"/>
      <c r="E196" s="34"/>
      <c r="F196" s="34"/>
      <c r="G196" s="34">
        <v>2000</v>
      </c>
      <c r="H196" s="8" t="s">
        <v>558</v>
      </c>
    </row>
    <row r="197" spans="1:10">
      <c r="A197" s="15" t="s">
        <v>551</v>
      </c>
      <c r="B197" s="21" t="s">
        <v>552</v>
      </c>
      <c r="C197" s="17">
        <f t="shared" si="3"/>
        <v>5000</v>
      </c>
      <c r="D197" s="34"/>
      <c r="E197" s="34"/>
      <c r="F197" s="34"/>
      <c r="G197" s="34">
        <v>5000</v>
      </c>
      <c r="H197" s="8" t="s">
        <v>559</v>
      </c>
    </row>
    <row r="198" spans="1:10">
      <c r="A198" s="15" t="s">
        <v>551</v>
      </c>
      <c r="B198" s="21" t="s">
        <v>552</v>
      </c>
      <c r="C198" s="17">
        <f t="shared" si="3"/>
        <v>0</v>
      </c>
      <c r="D198" s="34"/>
      <c r="E198" s="34"/>
    </row>
    <row r="199" spans="1:10">
      <c r="A199" s="15" t="s">
        <v>551</v>
      </c>
      <c r="B199" s="21" t="s">
        <v>552</v>
      </c>
      <c r="C199" s="17">
        <f t="shared" si="3"/>
        <v>0</v>
      </c>
      <c r="D199" s="34"/>
      <c r="E199" s="34"/>
      <c r="F199" s="34"/>
      <c r="G199" s="34"/>
      <c r="H199" s="8"/>
    </row>
    <row r="200" spans="1:10" ht="24.75" customHeight="1">
      <c r="A200" s="15"/>
      <c r="B200" s="20" t="s">
        <v>560</v>
      </c>
      <c r="C200" s="17">
        <f t="shared" si="3"/>
        <v>0</v>
      </c>
      <c r="D200" s="34"/>
      <c r="E200" s="34"/>
      <c r="F200" s="34"/>
      <c r="G200" s="34"/>
      <c r="H200" s="8"/>
    </row>
    <row r="201" spans="1:10">
      <c r="A201" s="15" t="s">
        <v>561</v>
      </c>
      <c r="B201" s="21" t="s">
        <v>562</v>
      </c>
      <c r="C201" s="17">
        <f t="shared" si="3"/>
        <v>0</v>
      </c>
      <c r="D201" s="34"/>
      <c r="E201" s="34"/>
      <c r="F201" s="34"/>
      <c r="G201" s="34"/>
      <c r="H201" s="8"/>
    </row>
    <row r="202" spans="1:10" s="30" customFormat="1">
      <c r="A202" s="32" t="s">
        <v>563</v>
      </c>
      <c r="B202" s="35" t="s">
        <v>564</v>
      </c>
      <c r="C202" s="28">
        <f t="shared" si="3"/>
        <v>10400</v>
      </c>
      <c r="D202" s="33">
        <v>10400</v>
      </c>
      <c r="E202" s="33"/>
      <c r="F202" s="33"/>
      <c r="G202" s="33"/>
      <c r="H202" s="29" t="s">
        <v>565</v>
      </c>
      <c r="J202" s="38"/>
    </row>
    <row r="203" spans="1:10" s="30" customFormat="1">
      <c r="A203" s="32" t="s">
        <v>563</v>
      </c>
      <c r="B203" s="35" t="s">
        <v>564</v>
      </c>
      <c r="C203" s="28">
        <f t="shared" si="3"/>
        <v>20000</v>
      </c>
      <c r="D203" s="33">
        <v>20000</v>
      </c>
      <c r="E203" s="33"/>
      <c r="F203" s="33"/>
      <c r="G203" s="33"/>
      <c r="H203" s="31" t="s">
        <v>566</v>
      </c>
    </row>
    <row r="204" spans="1:10" s="30" customFormat="1">
      <c r="A204" s="32" t="s">
        <v>563</v>
      </c>
      <c r="B204" s="35" t="s">
        <v>564</v>
      </c>
      <c r="C204" s="28">
        <f t="shared" si="3"/>
        <v>5000</v>
      </c>
      <c r="D204" s="33">
        <v>5000</v>
      </c>
      <c r="E204" s="33"/>
      <c r="F204" s="33"/>
      <c r="G204" s="33"/>
      <c r="H204" s="31" t="s">
        <v>567</v>
      </c>
    </row>
    <row r="205" spans="1:10" s="30" customFormat="1" ht="25.5">
      <c r="A205" s="32" t="s">
        <v>563</v>
      </c>
      <c r="B205" s="35" t="s">
        <v>564</v>
      </c>
      <c r="C205" s="28">
        <f t="shared" si="3"/>
        <v>4500</v>
      </c>
      <c r="D205" s="33">
        <v>4500</v>
      </c>
      <c r="E205" s="33"/>
      <c r="F205" s="33"/>
      <c r="G205" s="33"/>
      <c r="H205" s="31" t="s">
        <v>568</v>
      </c>
    </row>
    <row r="206" spans="1:10" s="30" customFormat="1">
      <c r="A206" s="32" t="s">
        <v>563</v>
      </c>
      <c r="B206" s="35" t="s">
        <v>564</v>
      </c>
      <c r="C206" s="28">
        <f t="shared" si="3"/>
        <v>3000</v>
      </c>
      <c r="D206" s="33">
        <v>3000</v>
      </c>
      <c r="E206" s="33"/>
      <c r="F206" s="33"/>
      <c r="G206" s="33"/>
      <c r="H206" s="31" t="s">
        <v>569</v>
      </c>
    </row>
    <row r="207" spans="1:10" s="30" customFormat="1">
      <c r="A207" s="32" t="s">
        <v>563</v>
      </c>
      <c r="B207" s="35" t="s">
        <v>564</v>
      </c>
      <c r="C207" s="28">
        <f t="shared" si="3"/>
        <v>4000</v>
      </c>
      <c r="D207" s="33">
        <v>4000</v>
      </c>
      <c r="E207" s="33"/>
      <c r="F207" s="33"/>
      <c r="G207" s="33"/>
      <c r="H207" s="31" t="s">
        <v>570</v>
      </c>
    </row>
    <row r="208" spans="1:10" s="30" customFormat="1">
      <c r="A208" s="32" t="s">
        <v>563</v>
      </c>
      <c r="B208" s="35" t="s">
        <v>564</v>
      </c>
      <c r="C208" s="28">
        <f t="shared" si="3"/>
        <v>6000</v>
      </c>
      <c r="D208" s="33">
        <v>6000</v>
      </c>
      <c r="E208" s="33"/>
      <c r="F208" s="33"/>
      <c r="G208" s="33"/>
      <c r="H208" s="31" t="s">
        <v>571</v>
      </c>
    </row>
    <row r="209" spans="1:8" s="30" customFormat="1">
      <c r="A209" s="32" t="s">
        <v>563</v>
      </c>
      <c r="B209" s="35" t="s">
        <v>564</v>
      </c>
      <c r="C209" s="28">
        <f t="shared" si="3"/>
        <v>7500</v>
      </c>
      <c r="D209" s="33"/>
      <c r="E209" s="33"/>
      <c r="F209" s="33">
        <v>7500</v>
      </c>
      <c r="G209" s="33"/>
      <c r="H209" s="31" t="s">
        <v>572</v>
      </c>
    </row>
    <row r="210" spans="1:8" s="30" customFormat="1">
      <c r="A210" s="32" t="s">
        <v>563</v>
      </c>
      <c r="B210" s="35" t="s">
        <v>564</v>
      </c>
      <c r="C210" s="28">
        <f t="shared" si="3"/>
        <v>3500</v>
      </c>
      <c r="D210" s="33"/>
      <c r="E210" s="33"/>
      <c r="F210" s="33">
        <v>2500</v>
      </c>
      <c r="G210" s="33">
        <v>1000</v>
      </c>
      <c r="H210" s="31" t="s">
        <v>573</v>
      </c>
    </row>
    <row r="211" spans="1:8" s="30" customFormat="1">
      <c r="A211" s="32" t="s">
        <v>563</v>
      </c>
      <c r="B211" s="35" t="s">
        <v>564</v>
      </c>
      <c r="C211" s="28">
        <f t="shared" si="3"/>
        <v>40000</v>
      </c>
      <c r="D211" s="33">
        <v>40000</v>
      </c>
      <c r="E211" s="33"/>
      <c r="F211" s="33"/>
      <c r="G211" s="33"/>
      <c r="H211" s="31" t="s">
        <v>574</v>
      </c>
    </row>
    <row r="212" spans="1:8" s="30" customFormat="1">
      <c r="A212" s="32" t="s">
        <v>563</v>
      </c>
      <c r="B212" s="35" t="s">
        <v>564</v>
      </c>
      <c r="C212" s="28">
        <f t="shared" si="3"/>
        <v>15000</v>
      </c>
      <c r="D212" s="33">
        <v>15000</v>
      </c>
      <c r="E212" s="33"/>
      <c r="F212" s="33"/>
      <c r="G212" s="33"/>
      <c r="H212" s="31" t="s">
        <v>575</v>
      </c>
    </row>
    <row r="213" spans="1:8" s="30" customFormat="1">
      <c r="A213" s="32" t="s">
        <v>563</v>
      </c>
      <c r="B213" s="35" t="s">
        <v>564</v>
      </c>
      <c r="C213" s="28">
        <f t="shared" si="3"/>
        <v>3000</v>
      </c>
      <c r="D213" s="33">
        <v>3000</v>
      </c>
      <c r="E213" s="33"/>
      <c r="F213" s="33"/>
      <c r="G213" s="33"/>
      <c r="H213" s="31" t="s">
        <v>576</v>
      </c>
    </row>
    <row r="214" spans="1:8" s="30" customFormat="1">
      <c r="A214" s="32" t="s">
        <v>563</v>
      </c>
      <c r="B214" s="35" t="s">
        <v>564</v>
      </c>
      <c r="C214" s="28">
        <f t="shared" si="3"/>
        <v>20000</v>
      </c>
      <c r="D214" s="33">
        <v>20000</v>
      </c>
      <c r="E214" s="33"/>
      <c r="F214" s="33"/>
      <c r="G214" s="33"/>
      <c r="H214" s="31" t="s">
        <v>577</v>
      </c>
    </row>
    <row r="215" spans="1:8">
      <c r="A215" s="15"/>
      <c r="B215" s="21"/>
      <c r="C215" s="17">
        <f t="shared" si="3"/>
        <v>0</v>
      </c>
      <c r="D215" s="34"/>
      <c r="E215" s="34"/>
      <c r="F215" s="34"/>
      <c r="G215" s="34"/>
      <c r="H215" s="8"/>
    </row>
    <row r="216" spans="1:8" s="30" customFormat="1" ht="25.5">
      <c r="A216" s="32" t="s">
        <v>578</v>
      </c>
      <c r="B216" s="35" t="s">
        <v>579</v>
      </c>
      <c r="C216" s="28">
        <f t="shared" si="3"/>
        <v>70000</v>
      </c>
      <c r="D216" s="33">
        <v>70000</v>
      </c>
      <c r="E216" s="33"/>
      <c r="F216" s="33"/>
      <c r="G216" s="33"/>
      <c r="H216" s="31" t="s">
        <v>580</v>
      </c>
    </row>
    <row r="217" spans="1:8" s="30" customFormat="1">
      <c r="A217" s="32" t="s">
        <v>578</v>
      </c>
      <c r="B217" s="35" t="s">
        <v>579</v>
      </c>
      <c r="C217" s="28">
        <f t="shared" si="3"/>
        <v>90000</v>
      </c>
      <c r="D217" s="33">
        <v>90000</v>
      </c>
      <c r="E217" s="33"/>
      <c r="F217" s="33"/>
      <c r="G217" s="33"/>
      <c r="H217" s="31" t="s">
        <v>581</v>
      </c>
    </row>
    <row r="218" spans="1:8" s="30" customFormat="1">
      <c r="A218" s="32" t="s">
        <v>578</v>
      </c>
      <c r="B218" s="35" t="s">
        <v>579</v>
      </c>
      <c r="C218" s="28">
        <f t="shared" si="3"/>
        <v>12000</v>
      </c>
      <c r="D218" s="33">
        <v>12000</v>
      </c>
      <c r="E218" s="33"/>
      <c r="F218" s="33"/>
      <c r="G218" s="33"/>
      <c r="H218" s="31" t="s">
        <v>582</v>
      </c>
    </row>
    <row r="219" spans="1:8" ht="24" customHeight="1">
      <c r="A219" s="15"/>
      <c r="B219" s="16" t="s">
        <v>583</v>
      </c>
      <c r="C219" s="17">
        <f t="shared" si="3"/>
        <v>0</v>
      </c>
      <c r="D219" s="34"/>
      <c r="E219" s="34"/>
      <c r="F219" s="34"/>
      <c r="G219" s="34"/>
      <c r="H219" s="8"/>
    </row>
    <row r="220" spans="1:8">
      <c r="A220" s="15" t="s">
        <v>584</v>
      </c>
      <c r="B220" s="20" t="s">
        <v>585</v>
      </c>
      <c r="C220" s="17">
        <f t="shared" si="3"/>
        <v>0</v>
      </c>
      <c r="D220" s="34"/>
      <c r="E220" s="34"/>
      <c r="F220" s="34"/>
      <c r="G220" s="34"/>
      <c r="H220" s="8"/>
    </row>
    <row r="221" spans="1:8">
      <c r="A221" s="15"/>
      <c r="B221" s="20" t="s">
        <v>586</v>
      </c>
      <c r="C221" s="17">
        <f t="shared" si="3"/>
        <v>0</v>
      </c>
      <c r="D221" s="34"/>
      <c r="E221" s="34"/>
      <c r="F221" s="34"/>
      <c r="G221" s="34"/>
      <c r="H221" s="8"/>
    </row>
    <row r="222" spans="1:8" s="30" customFormat="1" ht="26.25" customHeight="1">
      <c r="A222" s="32" t="s">
        <v>587</v>
      </c>
      <c r="B222" s="35" t="s">
        <v>588</v>
      </c>
      <c r="C222" s="28">
        <f t="shared" si="3"/>
        <v>238000</v>
      </c>
      <c r="D222" s="33">
        <v>170000</v>
      </c>
      <c r="E222" s="33"/>
      <c r="F222" s="33">
        <v>68000</v>
      </c>
      <c r="G222" s="33"/>
      <c r="H222" s="31" t="s">
        <v>589</v>
      </c>
    </row>
    <row r="223" spans="1:8" ht="11.25" customHeight="1">
      <c r="A223" s="15"/>
      <c r="B223" s="21"/>
      <c r="C223" s="17">
        <f t="shared" si="3"/>
        <v>0</v>
      </c>
      <c r="D223" s="34"/>
      <c r="E223" s="34"/>
      <c r="F223" s="34"/>
      <c r="G223" s="34"/>
      <c r="H223" s="8"/>
    </row>
    <row r="224" spans="1:8" s="30" customFormat="1" ht="25.5">
      <c r="A224" s="32" t="s">
        <v>590</v>
      </c>
      <c r="B224" s="35" t="s">
        <v>591</v>
      </c>
      <c r="C224" s="28">
        <f t="shared" si="3"/>
        <v>1000</v>
      </c>
      <c r="D224" s="33">
        <v>1000</v>
      </c>
      <c r="E224" s="33"/>
      <c r="F224" s="33"/>
      <c r="G224" s="33"/>
      <c r="H224" s="31" t="s">
        <v>592</v>
      </c>
    </row>
    <row r="225" spans="1:8">
      <c r="A225" s="15" t="s">
        <v>593</v>
      </c>
      <c r="B225" s="21" t="s">
        <v>594</v>
      </c>
      <c r="C225" s="17">
        <f t="shared" si="3"/>
        <v>0</v>
      </c>
      <c r="D225" s="34"/>
      <c r="E225" s="34"/>
      <c r="F225" s="34"/>
      <c r="G225" s="34"/>
      <c r="H225" s="8"/>
    </row>
    <row r="226" spans="1:8">
      <c r="A226" s="15" t="s">
        <v>595</v>
      </c>
      <c r="B226" s="21" t="s">
        <v>596</v>
      </c>
      <c r="C226" s="17">
        <f t="shared" si="3"/>
        <v>0</v>
      </c>
      <c r="D226" s="34"/>
      <c r="E226" s="34"/>
      <c r="F226" s="34"/>
      <c r="G226" s="34"/>
      <c r="H226" s="8"/>
    </row>
    <row r="227" spans="1:8">
      <c r="A227" s="15"/>
      <c r="B227" s="20" t="s">
        <v>597</v>
      </c>
      <c r="C227" s="17">
        <f t="shared" si="3"/>
        <v>0</v>
      </c>
      <c r="D227" s="34"/>
      <c r="E227" s="34"/>
      <c r="F227" s="34"/>
      <c r="G227" s="34"/>
      <c r="H227" s="8"/>
    </row>
    <row r="228" spans="1:8">
      <c r="A228" s="15" t="s">
        <v>598</v>
      </c>
      <c r="B228" s="21" t="s">
        <v>599</v>
      </c>
      <c r="C228" s="17">
        <f t="shared" si="3"/>
        <v>0</v>
      </c>
      <c r="D228" s="34"/>
      <c r="E228" s="34"/>
      <c r="F228" s="34"/>
      <c r="G228" s="34"/>
      <c r="H228" s="8"/>
    </row>
    <row r="229" spans="1:8">
      <c r="A229" s="15" t="s">
        <v>600</v>
      </c>
      <c r="B229" s="21" t="s">
        <v>601</v>
      </c>
      <c r="C229" s="17">
        <f t="shared" si="3"/>
        <v>0</v>
      </c>
      <c r="D229" s="34"/>
      <c r="E229" s="34"/>
      <c r="F229" s="34"/>
      <c r="G229" s="34"/>
      <c r="H229" s="8"/>
    </row>
    <row r="230" spans="1:8">
      <c r="A230" s="15" t="s">
        <v>602</v>
      </c>
      <c r="B230" s="21" t="s">
        <v>603</v>
      </c>
      <c r="C230" s="17">
        <f t="shared" si="3"/>
        <v>0</v>
      </c>
      <c r="D230" s="34"/>
      <c r="E230" s="34"/>
      <c r="F230" s="34"/>
      <c r="G230" s="34"/>
      <c r="H230" s="8"/>
    </row>
    <row r="231" spans="1:8">
      <c r="A231" s="15" t="s">
        <v>604</v>
      </c>
      <c r="B231" s="21" t="s">
        <v>605</v>
      </c>
      <c r="C231" s="17">
        <f t="shared" si="3"/>
        <v>0</v>
      </c>
      <c r="D231" s="34"/>
      <c r="E231" s="34"/>
      <c r="F231" s="34"/>
      <c r="G231" s="34"/>
      <c r="H231" s="8"/>
    </row>
    <row r="232" spans="1:8">
      <c r="A232" s="15" t="s">
        <v>606</v>
      </c>
      <c r="B232" s="21" t="s">
        <v>607</v>
      </c>
      <c r="C232" s="17">
        <f t="shared" si="3"/>
        <v>0</v>
      </c>
      <c r="D232" s="34"/>
      <c r="E232" s="34"/>
      <c r="F232" s="34"/>
      <c r="G232" s="34"/>
      <c r="H232" s="8"/>
    </row>
    <row r="233" spans="1:8">
      <c r="A233" s="15"/>
      <c r="B233" s="20" t="s">
        <v>608</v>
      </c>
      <c r="C233" s="17">
        <f t="shared" si="3"/>
        <v>0</v>
      </c>
      <c r="D233" s="34"/>
      <c r="E233" s="34"/>
      <c r="F233" s="34"/>
      <c r="G233" s="34"/>
      <c r="H233" s="8"/>
    </row>
    <row r="234" spans="1:8" s="30" customFormat="1">
      <c r="A234" s="32" t="s">
        <v>609</v>
      </c>
      <c r="B234" s="39" t="s">
        <v>610</v>
      </c>
      <c r="C234" s="28">
        <f t="shared" si="3"/>
        <v>26000</v>
      </c>
      <c r="D234" s="33">
        <v>26000</v>
      </c>
      <c r="E234" s="33"/>
      <c r="F234" s="33"/>
      <c r="G234" s="33"/>
      <c r="H234" s="31" t="s">
        <v>611</v>
      </c>
    </row>
    <row r="235" spans="1:8">
      <c r="A235" s="15"/>
      <c r="B235" s="21"/>
      <c r="C235" s="17">
        <f t="shared" si="3"/>
        <v>0</v>
      </c>
      <c r="D235" s="34"/>
      <c r="E235" s="34"/>
      <c r="F235" s="34"/>
      <c r="G235" s="34"/>
      <c r="H235" s="8"/>
    </row>
    <row r="236" spans="1:8" s="30" customFormat="1" ht="25.5">
      <c r="A236" s="32" t="s">
        <v>612</v>
      </c>
      <c r="B236" s="35" t="s">
        <v>613</v>
      </c>
      <c r="C236" s="28">
        <f t="shared" si="3"/>
        <v>175000</v>
      </c>
      <c r="D236" s="33">
        <v>152000</v>
      </c>
      <c r="E236" s="33"/>
      <c r="F236" s="33">
        <v>22000</v>
      </c>
      <c r="G236" s="33">
        <v>1000</v>
      </c>
      <c r="H236" s="31" t="s">
        <v>614</v>
      </c>
    </row>
    <row r="237" spans="1:8" s="30" customFormat="1">
      <c r="A237" s="32" t="s">
        <v>612</v>
      </c>
      <c r="B237" s="35" t="s">
        <v>613</v>
      </c>
      <c r="C237" s="28">
        <f t="shared" si="3"/>
        <v>150000</v>
      </c>
      <c r="D237" s="33">
        <v>103000</v>
      </c>
      <c r="E237" s="33"/>
      <c r="F237" s="33">
        <v>47000</v>
      </c>
      <c r="G237" s="33"/>
      <c r="H237" s="31" t="s">
        <v>615</v>
      </c>
    </row>
    <row r="238" spans="1:8" s="30" customFormat="1">
      <c r="A238" s="32" t="s">
        <v>612</v>
      </c>
      <c r="B238" s="35" t="s">
        <v>613</v>
      </c>
      <c r="C238" s="28">
        <f t="shared" si="3"/>
        <v>150000</v>
      </c>
      <c r="D238" s="33"/>
      <c r="E238" s="33"/>
      <c r="F238" s="33">
        <v>150000</v>
      </c>
      <c r="G238" s="33"/>
      <c r="H238" s="29" t="s">
        <v>616</v>
      </c>
    </row>
    <row r="239" spans="1:8" s="30" customFormat="1">
      <c r="A239" s="32" t="s">
        <v>612</v>
      </c>
      <c r="B239" s="35" t="s">
        <v>613</v>
      </c>
      <c r="C239" s="28">
        <f t="shared" si="3"/>
        <v>10000</v>
      </c>
      <c r="D239" s="33">
        <v>10000</v>
      </c>
      <c r="E239" s="33"/>
      <c r="F239" s="33"/>
      <c r="G239" s="33"/>
      <c r="H239" s="29" t="s">
        <v>617</v>
      </c>
    </row>
    <row r="240" spans="1:8">
      <c r="A240" s="15" t="s">
        <v>618</v>
      </c>
      <c r="B240" s="21" t="s">
        <v>619</v>
      </c>
      <c r="C240" s="17">
        <f t="shared" si="3"/>
        <v>0</v>
      </c>
      <c r="D240" s="34"/>
      <c r="E240" s="34"/>
      <c r="F240" s="34"/>
      <c r="G240" s="34"/>
      <c r="H240" s="8"/>
    </row>
    <row r="241" spans="1:8" s="30" customFormat="1">
      <c r="A241" s="32" t="s">
        <v>620</v>
      </c>
      <c r="B241" s="35" t="s">
        <v>621</v>
      </c>
      <c r="C241" s="28">
        <f t="shared" si="3"/>
        <v>8000</v>
      </c>
      <c r="D241" s="33">
        <v>8000</v>
      </c>
      <c r="E241" s="33"/>
      <c r="F241" s="33"/>
      <c r="G241" s="33"/>
      <c r="H241" s="29" t="s">
        <v>622</v>
      </c>
    </row>
    <row r="242" spans="1:8">
      <c r="A242" s="15"/>
      <c r="B242" s="20" t="s">
        <v>623</v>
      </c>
      <c r="C242" s="17">
        <f t="shared" si="3"/>
        <v>0</v>
      </c>
      <c r="D242" s="34"/>
      <c r="E242" s="34"/>
      <c r="F242" s="34"/>
      <c r="G242" s="34"/>
      <c r="H242" s="8"/>
    </row>
    <row r="243" spans="1:8" s="30" customFormat="1">
      <c r="A243" s="32" t="s">
        <v>624</v>
      </c>
      <c r="B243" s="35" t="s">
        <v>625</v>
      </c>
      <c r="C243" s="28">
        <f t="shared" si="3"/>
        <v>90000</v>
      </c>
      <c r="D243" s="33">
        <v>90000</v>
      </c>
      <c r="E243" s="33"/>
      <c r="F243" s="33"/>
      <c r="G243" s="33"/>
      <c r="H243" s="31" t="s">
        <v>626</v>
      </c>
    </row>
    <row r="244" spans="1:8">
      <c r="A244" s="15"/>
      <c r="B244" s="21"/>
      <c r="C244" s="17">
        <f t="shared" si="3"/>
        <v>0</v>
      </c>
      <c r="D244" s="34"/>
      <c r="E244" s="34"/>
      <c r="F244" s="34"/>
      <c r="G244" s="34"/>
      <c r="H244" s="8"/>
    </row>
    <row r="245" spans="1:8" s="30" customFormat="1">
      <c r="A245" s="32" t="s">
        <v>627</v>
      </c>
      <c r="B245" s="35" t="s">
        <v>628</v>
      </c>
      <c r="C245" s="28">
        <f t="shared" si="3"/>
        <v>60000</v>
      </c>
      <c r="D245" s="33">
        <v>60000</v>
      </c>
      <c r="E245" s="33"/>
      <c r="F245" s="33"/>
      <c r="G245" s="33"/>
      <c r="H245" s="31" t="s">
        <v>629</v>
      </c>
    </row>
    <row r="246" spans="1:8">
      <c r="A246" s="15"/>
      <c r="B246" s="21"/>
      <c r="C246" s="17">
        <f t="shared" si="3"/>
        <v>0</v>
      </c>
      <c r="D246" s="34"/>
      <c r="E246" s="34"/>
      <c r="F246" s="34"/>
      <c r="G246" s="34"/>
      <c r="H246" s="8"/>
    </row>
    <row r="247" spans="1:8" s="30" customFormat="1">
      <c r="A247" s="32" t="s">
        <v>630</v>
      </c>
      <c r="B247" s="35" t="s">
        <v>631</v>
      </c>
      <c r="C247" s="28">
        <f t="shared" si="3"/>
        <v>552000</v>
      </c>
      <c r="D247" s="33">
        <v>552000</v>
      </c>
      <c r="E247" s="33"/>
      <c r="F247" s="33"/>
      <c r="G247" s="33"/>
      <c r="H247" s="31" t="s">
        <v>632</v>
      </c>
    </row>
    <row r="248" spans="1:8">
      <c r="A248" s="15" t="s">
        <v>633</v>
      </c>
      <c r="B248" s="21" t="s">
        <v>634</v>
      </c>
      <c r="C248" s="17">
        <f t="shared" si="3"/>
        <v>0</v>
      </c>
      <c r="D248" s="17"/>
      <c r="E248" s="17"/>
      <c r="F248" s="17"/>
      <c r="G248" s="17"/>
      <c r="H248" s="19"/>
    </row>
    <row r="249" spans="1:8">
      <c r="A249" s="15"/>
      <c r="B249" s="20" t="s">
        <v>635</v>
      </c>
      <c r="C249" s="17">
        <f t="shared" si="3"/>
        <v>0</v>
      </c>
      <c r="D249" s="17"/>
      <c r="E249" s="17"/>
      <c r="F249" s="17"/>
      <c r="G249" s="17"/>
      <c r="H249" s="19"/>
    </row>
    <row r="250" spans="1:8">
      <c r="A250" s="15" t="s">
        <v>636</v>
      </c>
      <c r="B250" s="21" t="s">
        <v>637</v>
      </c>
      <c r="C250" s="17">
        <f t="shared" si="3"/>
        <v>2806700</v>
      </c>
      <c r="D250" s="17">
        <v>200000</v>
      </c>
      <c r="E250" s="17"/>
      <c r="F250" s="17">
        <v>2600000</v>
      </c>
      <c r="G250" s="17">
        <v>6700</v>
      </c>
      <c r="H250" s="8" t="s">
        <v>638</v>
      </c>
    </row>
    <row r="251" spans="1:8">
      <c r="A251" s="15" t="s">
        <v>639</v>
      </c>
      <c r="B251" s="21" t="s">
        <v>640</v>
      </c>
      <c r="C251" s="17">
        <f t="shared" si="3"/>
        <v>10000</v>
      </c>
      <c r="D251" s="17"/>
      <c r="E251" s="17"/>
      <c r="F251" s="17">
        <v>10000</v>
      </c>
      <c r="G251" s="17"/>
      <c r="H251" s="19" t="s">
        <v>641</v>
      </c>
    </row>
    <row r="252" spans="1:8">
      <c r="A252" s="15" t="s">
        <v>639</v>
      </c>
      <c r="B252" s="21" t="s">
        <v>640</v>
      </c>
      <c r="C252" s="17">
        <f t="shared" si="3"/>
        <v>15000</v>
      </c>
      <c r="D252" s="17"/>
      <c r="E252" s="17"/>
      <c r="F252" s="17">
        <v>15000</v>
      </c>
      <c r="G252" s="17"/>
      <c r="H252" s="8" t="s">
        <v>642</v>
      </c>
    </row>
    <row r="253" spans="1:8">
      <c r="A253" s="15"/>
      <c r="B253" s="21"/>
      <c r="C253" s="17">
        <f t="shared" si="3"/>
        <v>0</v>
      </c>
      <c r="D253" s="17"/>
      <c r="E253" s="17"/>
      <c r="F253" s="17"/>
      <c r="G253" s="17"/>
      <c r="H253" s="19"/>
    </row>
    <row r="254" spans="1:8">
      <c r="A254" s="15"/>
      <c r="B254" s="20" t="s">
        <v>643</v>
      </c>
      <c r="C254" s="17">
        <f t="shared" si="3"/>
        <v>0</v>
      </c>
      <c r="D254" s="17"/>
      <c r="E254" s="17"/>
      <c r="F254" s="17"/>
      <c r="G254" s="17"/>
      <c r="H254" s="19"/>
    </row>
    <row r="255" spans="1:8">
      <c r="A255" s="15"/>
      <c r="B255" s="40" t="s">
        <v>644</v>
      </c>
      <c r="C255" s="17">
        <f t="shared" si="3"/>
        <v>0</v>
      </c>
      <c r="D255" s="17"/>
      <c r="E255" s="17"/>
      <c r="F255" s="17"/>
      <c r="G255" s="17"/>
      <c r="H255" s="19"/>
    </row>
    <row r="256" spans="1:8">
      <c r="A256" s="15" t="s">
        <v>645</v>
      </c>
      <c r="B256" s="24" t="s">
        <v>646</v>
      </c>
      <c r="C256" s="17">
        <f t="shared" si="3"/>
        <v>0</v>
      </c>
      <c r="D256" s="17"/>
      <c r="E256" s="17"/>
      <c r="F256" s="17"/>
      <c r="G256" s="17"/>
      <c r="H256" s="19"/>
    </row>
    <row r="257" spans="1:8">
      <c r="A257" s="15" t="s">
        <v>647</v>
      </c>
      <c r="B257" s="24" t="s">
        <v>648</v>
      </c>
      <c r="C257" s="17">
        <f t="shared" si="3"/>
        <v>0</v>
      </c>
      <c r="D257" s="17"/>
      <c r="E257" s="17"/>
      <c r="F257" s="17"/>
      <c r="G257" s="17"/>
      <c r="H257" s="19"/>
    </row>
    <row r="258" spans="1:8">
      <c r="A258" s="15"/>
      <c r="B258" s="40" t="s">
        <v>649</v>
      </c>
      <c r="C258" s="17">
        <f t="shared" si="3"/>
        <v>0</v>
      </c>
      <c r="D258" s="17"/>
      <c r="E258" s="17"/>
      <c r="F258" s="17"/>
      <c r="G258" s="17"/>
      <c r="H258" s="19"/>
    </row>
    <row r="259" spans="1:8" s="30" customFormat="1">
      <c r="A259" s="32" t="s">
        <v>650</v>
      </c>
      <c r="B259" s="39" t="s">
        <v>651</v>
      </c>
      <c r="C259" s="28">
        <f t="shared" ref="C259:C322" si="4">SUM(D259:G259)</f>
        <v>20000</v>
      </c>
      <c r="D259" s="28">
        <v>20000</v>
      </c>
      <c r="E259" s="28"/>
      <c r="F259" s="28"/>
      <c r="G259" s="28"/>
      <c r="H259" s="29" t="s">
        <v>652</v>
      </c>
    </row>
    <row r="260" spans="1:8">
      <c r="A260" s="15" t="s">
        <v>653</v>
      </c>
      <c r="B260" s="24" t="s">
        <v>654</v>
      </c>
      <c r="C260" s="17">
        <f t="shared" si="4"/>
        <v>0</v>
      </c>
      <c r="D260" s="17"/>
      <c r="E260" s="17"/>
      <c r="F260" s="17"/>
      <c r="G260" s="17"/>
      <c r="H260" s="19"/>
    </row>
    <row r="261" spans="1:8" s="30" customFormat="1">
      <c r="A261" s="32" t="s">
        <v>655</v>
      </c>
      <c r="B261" s="39" t="s">
        <v>656</v>
      </c>
      <c r="C261" s="28">
        <f t="shared" si="4"/>
        <v>74000</v>
      </c>
      <c r="D261" s="28">
        <v>60000</v>
      </c>
      <c r="E261" s="28"/>
      <c r="F261" s="28">
        <v>14000</v>
      </c>
      <c r="G261" s="28"/>
      <c r="H261" s="29" t="s">
        <v>657</v>
      </c>
    </row>
    <row r="262" spans="1:8">
      <c r="A262" s="15"/>
      <c r="B262" s="24"/>
      <c r="C262" s="17">
        <f t="shared" si="4"/>
        <v>0</v>
      </c>
      <c r="D262" s="17"/>
      <c r="E262" s="17"/>
      <c r="F262" s="17"/>
      <c r="G262" s="17"/>
      <c r="H262" s="19"/>
    </row>
    <row r="263" spans="1:8" s="30" customFormat="1" ht="25.5">
      <c r="A263" s="32" t="s">
        <v>658</v>
      </c>
      <c r="B263" s="39" t="s">
        <v>659</v>
      </c>
      <c r="C263" s="28">
        <f t="shared" si="4"/>
        <v>16200</v>
      </c>
      <c r="D263" s="33">
        <v>12000</v>
      </c>
      <c r="E263" s="33"/>
      <c r="F263" s="33">
        <v>3200</v>
      </c>
      <c r="G263" s="33">
        <v>1000</v>
      </c>
      <c r="H263" s="31" t="s">
        <v>660</v>
      </c>
    </row>
    <row r="264" spans="1:8" s="30" customFormat="1" ht="25.5">
      <c r="A264" s="32" t="s">
        <v>658</v>
      </c>
      <c r="B264" s="39" t="s">
        <v>659</v>
      </c>
      <c r="C264" s="28">
        <f t="shared" si="4"/>
        <v>12000</v>
      </c>
      <c r="D264" s="33">
        <v>5000</v>
      </c>
      <c r="E264" s="33"/>
      <c r="F264" s="33">
        <v>6000</v>
      </c>
      <c r="G264" s="33">
        <v>1000</v>
      </c>
      <c r="H264" s="31" t="s">
        <v>661</v>
      </c>
    </row>
    <row r="265" spans="1:8" s="30" customFormat="1">
      <c r="A265" s="32" t="s">
        <v>658</v>
      </c>
      <c r="B265" s="39" t="s">
        <v>659</v>
      </c>
      <c r="C265" s="28">
        <f t="shared" si="4"/>
        <v>4000</v>
      </c>
      <c r="D265" s="33">
        <v>4000</v>
      </c>
      <c r="E265" s="33"/>
      <c r="F265" s="33"/>
      <c r="G265" s="33"/>
      <c r="H265" s="31" t="s">
        <v>662</v>
      </c>
    </row>
    <row r="266" spans="1:8" s="30" customFormat="1">
      <c r="A266" s="32" t="s">
        <v>658</v>
      </c>
      <c r="B266" s="39" t="s">
        <v>659</v>
      </c>
      <c r="C266" s="28">
        <f t="shared" si="4"/>
        <v>5000</v>
      </c>
      <c r="D266" s="33">
        <v>5000</v>
      </c>
      <c r="E266" s="33"/>
      <c r="F266" s="33"/>
      <c r="G266" s="33"/>
      <c r="H266" s="31" t="s">
        <v>663</v>
      </c>
    </row>
    <row r="267" spans="1:8" s="30" customFormat="1">
      <c r="A267" s="41"/>
      <c r="C267" s="28">
        <f t="shared" si="4"/>
        <v>0</v>
      </c>
    </row>
    <row r="268" spans="1:8" s="30" customFormat="1">
      <c r="A268" s="32" t="s">
        <v>658</v>
      </c>
      <c r="B268" s="39" t="s">
        <v>659</v>
      </c>
      <c r="C268" s="28">
        <f t="shared" si="4"/>
        <v>3000</v>
      </c>
      <c r="D268" s="33">
        <v>3000</v>
      </c>
      <c r="E268" s="33"/>
      <c r="F268" s="33"/>
      <c r="G268" s="33"/>
      <c r="H268" s="31" t="s">
        <v>664</v>
      </c>
    </row>
    <row r="269" spans="1:8" s="30" customFormat="1">
      <c r="A269" s="32" t="s">
        <v>658</v>
      </c>
      <c r="B269" s="39" t="s">
        <v>659</v>
      </c>
      <c r="C269" s="28">
        <f t="shared" si="4"/>
        <v>5000</v>
      </c>
      <c r="D269" s="33">
        <v>5000</v>
      </c>
      <c r="E269" s="33"/>
      <c r="F269" s="33"/>
      <c r="G269" s="33"/>
      <c r="H269" s="31" t="s">
        <v>665</v>
      </c>
    </row>
    <row r="270" spans="1:8" s="30" customFormat="1">
      <c r="A270" s="32" t="s">
        <v>658</v>
      </c>
      <c r="B270" s="39" t="s">
        <v>659</v>
      </c>
      <c r="C270" s="28">
        <f t="shared" si="4"/>
        <v>15000</v>
      </c>
      <c r="D270" s="33">
        <v>15000</v>
      </c>
      <c r="E270" s="33"/>
      <c r="F270" s="33"/>
      <c r="G270" s="33"/>
      <c r="H270" s="31" t="s">
        <v>666</v>
      </c>
    </row>
    <row r="271" spans="1:8" s="30" customFormat="1" ht="25.5">
      <c r="A271" s="32" t="s">
        <v>658</v>
      </c>
      <c r="B271" s="39" t="s">
        <v>659</v>
      </c>
      <c r="C271" s="28">
        <f t="shared" si="4"/>
        <v>77000</v>
      </c>
      <c r="D271" s="28"/>
      <c r="E271" s="28"/>
      <c r="F271" s="28">
        <v>72000</v>
      </c>
      <c r="G271" s="28">
        <v>5000</v>
      </c>
      <c r="H271" s="31" t="s">
        <v>667</v>
      </c>
    </row>
    <row r="272" spans="1:8" s="30" customFormat="1">
      <c r="A272" s="32" t="s">
        <v>658</v>
      </c>
      <c r="B272" s="39" t="s">
        <v>659</v>
      </c>
      <c r="C272" s="28">
        <f t="shared" si="4"/>
        <v>4000</v>
      </c>
      <c r="D272" s="33">
        <v>4000</v>
      </c>
      <c r="E272" s="33"/>
      <c r="F272" s="33"/>
      <c r="G272" s="33"/>
      <c r="H272" s="31" t="s">
        <v>668</v>
      </c>
    </row>
    <row r="273" spans="1:8" s="30" customFormat="1" ht="25.5">
      <c r="A273" s="32" t="s">
        <v>658</v>
      </c>
      <c r="B273" s="39" t="s">
        <v>659</v>
      </c>
      <c r="C273" s="28">
        <f t="shared" si="4"/>
        <v>5000</v>
      </c>
      <c r="D273" s="33">
        <v>5000</v>
      </c>
      <c r="E273" s="33"/>
      <c r="F273" s="33"/>
      <c r="G273" s="33"/>
      <c r="H273" s="31" t="s">
        <v>669</v>
      </c>
    </row>
    <row r="274" spans="1:8" s="30" customFormat="1">
      <c r="A274" s="32" t="s">
        <v>658</v>
      </c>
      <c r="B274" s="39" t="s">
        <v>659</v>
      </c>
      <c r="C274" s="28">
        <f t="shared" si="4"/>
        <v>2000</v>
      </c>
      <c r="D274" s="28"/>
      <c r="E274" s="28"/>
      <c r="F274" s="28"/>
      <c r="G274" s="28">
        <v>2000</v>
      </c>
      <c r="H274" s="31" t="s">
        <v>670</v>
      </c>
    </row>
    <row r="275" spans="1:8" s="30" customFormat="1">
      <c r="A275" s="32" t="s">
        <v>658</v>
      </c>
      <c r="B275" s="39" t="s">
        <v>659</v>
      </c>
      <c r="C275" s="28">
        <f t="shared" si="4"/>
        <v>30000</v>
      </c>
      <c r="D275" s="33">
        <v>10000</v>
      </c>
      <c r="E275" s="33"/>
      <c r="F275" s="33">
        <v>10000</v>
      </c>
      <c r="G275" s="33">
        <v>10000</v>
      </c>
      <c r="H275" s="31" t="s">
        <v>671</v>
      </c>
    </row>
    <row r="276" spans="1:8" s="30" customFormat="1">
      <c r="A276" s="32" t="s">
        <v>658</v>
      </c>
      <c r="B276" s="39" t="s">
        <v>659</v>
      </c>
      <c r="C276" s="28">
        <f t="shared" si="4"/>
        <v>10000</v>
      </c>
      <c r="D276" s="33"/>
      <c r="E276" s="33"/>
      <c r="F276" s="33"/>
      <c r="G276" s="33">
        <v>10000</v>
      </c>
      <c r="H276" s="31" t="s">
        <v>672</v>
      </c>
    </row>
    <row r="277" spans="1:8" s="30" customFormat="1">
      <c r="A277" s="32" t="s">
        <v>658</v>
      </c>
      <c r="B277" s="39" t="s">
        <v>659</v>
      </c>
      <c r="C277" s="28">
        <f t="shared" si="4"/>
        <v>15000</v>
      </c>
      <c r="D277" s="28"/>
      <c r="E277" s="28"/>
      <c r="F277" s="28">
        <v>10000</v>
      </c>
      <c r="G277" s="28">
        <v>5000</v>
      </c>
      <c r="H277" s="29" t="s">
        <v>673</v>
      </c>
    </row>
    <row r="278" spans="1:8" s="30" customFormat="1">
      <c r="A278" s="32" t="s">
        <v>658</v>
      </c>
      <c r="B278" s="39" t="s">
        <v>659</v>
      </c>
      <c r="C278" s="28">
        <f t="shared" si="4"/>
        <v>10000</v>
      </c>
      <c r="D278" s="28"/>
      <c r="E278" s="28"/>
      <c r="F278" s="28">
        <v>5000</v>
      </c>
      <c r="G278" s="28">
        <v>5000</v>
      </c>
      <c r="H278" s="29" t="s">
        <v>674</v>
      </c>
    </row>
    <row r="279" spans="1:8" s="30" customFormat="1">
      <c r="A279" s="32" t="s">
        <v>658</v>
      </c>
      <c r="B279" s="39" t="s">
        <v>659</v>
      </c>
      <c r="C279" s="28">
        <f t="shared" si="4"/>
        <v>6000</v>
      </c>
      <c r="D279" s="28">
        <v>3000</v>
      </c>
      <c r="E279" s="28"/>
      <c r="F279" s="28">
        <v>3000</v>
      </c>
      <c r="G279" s="28"/>
      <c r="H279" s="31" t="s">
        <v>675</v>
      </c>
    </row>
    <row r="280" spans="1:8" s="30" customFormat="1">
      <c r="A280" s="32" t="s">
        <v>658</v>
      </c>
      <c r="B280" s="39" t="s">
        <v>659</v>
      </c>
      <c r="C280" s="28">
        <f t="shared" si="4"/>
        <v>0</v>
      </c>
      <c r="D280" s="28"/>
      <c r="E280" s="28"/>
      <c r="F280" s="28"/>
      <c r="G280" s="28"/>
      <c r="H280" s="29"/>
    </row>
    <row r="281" spans="1:8" s="30" customFormat="1">
      <c r="A281" s="32" t="s">
        <v>658</v>
      </c>
      <c r="B281" s="39" t="s">
        <v>659</v>
      </c>
      <c r="C281" s="28">
        <f t="shared" si="4"/>
        <v>7000</v>
      </c>
      <c r="D281" s="28"/>
      <c r="E281" s="28"/>
      <c r="F281" s="28">
        <v>5000</v>
      </c>
      <c r="G281" s="28">
        <v>2000</v>
      </c>
      <c r="H281" s="31" t="s">
        <v>676</v>
      </c>
    </row>
    <row r="282" spans="1:8" s="30" customFormat="1">
      <c r="A282" s="32" t="s">
        <v>658</v>
      </c>
      <c r="B282" s="39" t="s">
        <v>659</v>
      </c>
      <c r="C282" s="28">
        <f t="shared" si="4"/>
        <v>2000</v>
      </c>
      <c r="D282" s="28"/>
      <c r="E282" s="28"/>
      <c r="F282" s="28"/>
      <c r="G282" s="28">
        <v>2000</v>
      </c>
      <c r="H282" s="31" t="s">
        <v>677</v>
      </c>
    </row>
    <row r="283" spans="1:8" s="30" customFormat="1">
      <c r="A283" s="32" t="s">
        <v>658</v>
      </c>
      <c r="B283" s="39" t="s">
        <v>659</v>
      </c>
      <c r="C283" s="28">
        <f t="shared" si="4"/>
        <v>55000</v>
      </c>
      <c r="D283" s="28"/>
      <c r="E283" s="28"/>
      <c r="F283" s="28">
        <v>50000</v>
      </c>
      <c r="G283" s="28">
        <v>5000</v>
      </c>
      <c r="H283" s="29" t="s">
        <v>678</v>
      </c>
    </row>
    <row r="284" spans="1:8">
      <c r="A284" s="15" t="s">
        <v>658</v>
      </c>
      <c r="B284" s="24" t="s">
        <v>659</v>
      </c>
      <c r="C284" s="17">
        <f t="shared" si="4"/>
        <v>0</v>
      </c>
      <c r="D284" s="17"/>
      <c r="E284" s="17"/>
      <c r="F284" s="17"/>
      <c r="G284" s="17"/>
      <c r="H284" s="19"/>
    </row>
    <row r="285" spans="1:8" s="30" customFormat="1">
      <c r="A285" s="32" t="s">
        <v>679</v>
      </c>
      <c r="B285" s="39" t="s">
        <v>680</v>
      </c>
      <c r="C285" s="28">
        <f t="shared" si="4"/>
        <v>1500</v>
      </c>
      <c r="D285" s="28">
        <v>1500</v>
      </c>
      <c r="E285" s="28"/>
      <c r="F285" s="28"/>
      <c r="G285" s="28"/>
      <c r="H285" s="31" t="s">
        <v>681</v>
      </c>
    </row>
    <row r="286" spans="1:8" s="30" customFormat="1">
      <c r="A286" s="32" t="s">
        <v>679</v>
      </c>
      <c r="B286" s="39" t="s">
        <v>680</v>
      </c>
      <c r="C286" s="28">
        <f t="shared" si="4"/>
        <v>2000</v>
      </c>
      <c r="D286" s="28">
        <v>2000</v>
      </c>
      <c r="E286" s="28"/>
      <c r="F286" s="28"/>
      <c r="G286" s="28"/>
      <c r="H286" s="31" t="s">
        <v>682</v>
      </c>
    </row>
    <row r="287" spans="1:8" s="30" customFormat="1">
      <c r="A287" s="32" t="s">
        <v>679</v>
      </c>
      <c r="B287" s="39" t="s">
        <v>680</v>
      </c>
      <c r="C287" s="28">
        <f t="shared" si="4"/>
        <v>3000</v>
      </c>
      <c r="D287" s="28">
        <v>3000</v>
      </c>
      <c r="E287" s="28"/>
      <c r="F287" s="28"/>
      <c r="G287" s="28"/>
      <c r="H287" s="31" t="s">
        <v>683</v>
      </c>
    </row>
    <row r="288" spans="1:8">
      <c r="A288" s="15" t="s">
        <v>684</v>
      </c>
      <c r="B288" s="24" t="s">
        <v>685</v>
      </c>
      <c r="C288" s="17">
        <f t="shared" si="4"/>
        <v>0</v>
      </c>
      <c r="D288" s="17"/>
      <c r="E288" s="17"/>
      <c r="F288" s="17"/>
      <c r="G288" s="17"/>
      <c r="H288" s="19"/>
    </row>
    <row r="289" spans="1:8">
      <c r="A289" s="15" t="s">
        <v>686</v>
      </c>
      <c r="B289" s="24" t="s">
        <v>687</v>
      </c>
      <c r="C289" s="17">
        <f t="shared" si="4"/>
        <v>0</v>
      </c>
      <c r="D289" s="17"/>
      <c r="E289" s="17"/>
      <c r="F289" s="17"/>
      <c r="G289" s="17"/>
      <c r="H289" s="19"/>
    </row>
    <row r="290" spans="1:8">
      <c r="A290" s="15" t="s">
        <v>688</v>
      </c>
      <c r="B290" s="24" t="s">
        <v>689</v>
      </c>
      <c r="C290" s="17">
        <f t="shared" si="4"/>
        <v>0</v>
      </c>
      <c r="D290" s="17"/>
      <c r="E290" s="17"/>
      <c r="F290" s="17"/>
      <c r="G290" s="17"/>
      <c r="H290" s="19"/>
    </row>
    <row r="291" spans="1:8">
      <c r="A291" s="15" t="s">
        <v>690</v>
      </c>
      <c r="B291" s="24" t="s">
        <v>691</v>
      </c>
      <c r="C291" s="17">
        <f t="shared" si="4"/>
        <v>0</v>
      </c>
      <c r="D291" s="17"/>
      <c r="E291" s="17"/>
      <c r="F291" s="17"/>
      <c r="G291" s="17"/>
      <c r="H291" s="19"/>
    </row>
    <row r="292" spans="1:8">
      <c r="A292" s="23" t="s">
        <v>692</v>
      </c>
      <c r="B292" s="20" t="s">
        <v>693</v>
      </c>
      <c r="C292" s="17">
        <f t="shared" si="4"/>
        <v>0</v>
      </c>
      <c r="D292" s="17"/>
      <c r="E292" s="17"/>
      <c r="F292" s="17"/>
      <c r="G292" s="17"/>
      <c r="H292" s="19"/>
    </row>
    <row r="293" spans="1:8">
      <c r="A293" s="23" t="s">
        <v>694</v>
      </c>
      <c r="B293" s="20" t="s">
        <v>695</v>
      </c>
      <c r="C293" s="17">
        <f t="shared" si="4"/>
        <v>0</v>
      </c>
      <c r="D293" s="17"/>
      <c r="E293" s="17"/>
      <c r="F293" s="17"/>
      <c r="G293" s="17"/>
      <c r="H293" s="19"/>
    </row>
    <row r="294" spans="1:8">
      <c r="A294" s="23" t="s">
        <v>696</v>
      </c>
      <c r="B294" s="20" t="s">
        <v>697</v>
      </c>
      <c r="C294" s="17">
        <f t="shared" si="4"/>
        <v>0</v>
      </c>
      <c r="D294" s="17"/>
      <c r="E294" s="17"/>
      <c r="F294" s="17"/>
      <c r="G294" s="17"/>
      <c r="H294" s="19"/>
    </row>
    <row r="295" spans="1:8">
      <c r="A295" s="23" t="s">
        <v>698</v>
      </c>
      <c r="B295" s="20" t="s">
        <v>699</v>
      </c>
      <c r="C295" s="17">
        <f t="shared" si="4"/>
        <v>0</v>
      </c>
      <c r="D295" s="17"/>
      <c r="E295" s="17"/>
      <c r="F295" s="17"/>
      <c r="G295" s="17"/>
      <c r="H295" s="19"/>
    </row>
    <row r="296" spans="1:8">
      <c r="A296" s="23" t="s">
        <v>700</v>
      </c>
      <c r="B296" s="20" t="s">
        <v>701</v>
      </c>
      <c r="C296" s="17">
        <f t="shared" si="4"/>
        <v>0</v>
      </c>
      <c r="D296" s="17"/>
      <c r="E296" s="17"/>
      <c r="F296" s="17"/>
      <c r="G296" s="17"/>
      <c r="H296" s="19"/>
    </row>
    <row r="297" spans="1:8">
      <c r="A297" s="23" t="s">
        <v>702</v>
      </c>
      <c r="B297" s="20" t="s">
        <v>703</v>
      </c>
      <c r="C297" s="17">
        <f t="shared" si="4"/>
        <v>0</v>
      </c>
      <c r="D297" s="17"/>
      <c r="E297" s="17"/>
      <c r="F297" s="17"/>
      <c r="G297" s="17"/>
      <c r="H297" s="19"/>
    </row>
    <row r="298" spans="1:8">
      <c r="A298" s="23" t="s">
        <v>704</v>
      </c>
      <c r="B298" s="20" t="s">
        <v>705</v>
      </c>
      <c r="C298" s="17">
        <f t="shared" si="4"/>
        <v>114000</v>
      </c>
      <c r="D298" s="17">
        <v>114000</v>
      </c>
      <c r="E298" s="17"/>
      <c r="F298" s="17"/>
      <c r="G298" s="17"/>
      <c r="H298" s="8" t="s">
        <v>706</v>
      </c>
    </row>
    <row r="299" spans="1:8">
      <c r="A299" s="23" t="s">
        <v>707</v>
      </c>
      <c r="B299" s="20" t="s">
        <v>708</v>
      </c>
      <c r="C299" s="17">
        <f t="shared" si="4"/>
        <v>0</v>
      </c>
      <c r="D299" s="17"/>
      <c r="E299" s="17"/>
      <c r="F299" s="17"/>
      <c r="G299" s="17"/>
      <c r="H299" s="19"/>
    </row>
    <row r="300" spans="1:8">
      <c r="A300" s="15"/>
      <c r="B300" s="20" t="s">
        <v>709</v>
      </c>
      <c r="C300" s="17">
        <f t="shared" si="4"/>
        <v>0</v>
      </c>
      <c r="D300" s="17"/>
      <c r="E300" s="17"/>
      <c r="F300" s="17"/>
      <c r="G300" s="17"/>
      <c r="H300" s="19"/>
    </row>
    <row r="301" spans="1:8">
      <c r="A301" s="15" t="s">
        <v>710</v>
      </c>
      <c r="B301" s="21" t="s">
        <v>711</v>
      </c>
      <c r="C301" s="17">
        <f t="shared" si="4"/>
        <v>0</v>
      </c>
      <c r="D301" s="17"/>
      <c r="E301" s="17"/>
      <c r="F301" s="17"/>
      <c r="G301" s="17"/>
      <c r="H301" s="19"/>
    </row>
    <row r="302" spans="1:8">
      <c r="A302" s="15" t="s">
        <v>712</v>
      </c>
      <c r="B302" s="21" t="s">
        <v>713</v>
      </c>
      <c r="C302" s="17">
        <f t="shared" si="4"/>
        <v>0</v>
      </c>
      <c r="D302" s="17"/>
      <c r="E302" s="17"/>
      <c r="F302" s="17"/>
      <c r="G302" s="17"/>
      <c r="H302" s="19"/>
    </row>
    <row r="303" spans="1:8">
      <c r="A303" s="15" t="s">
        <v>714</v>
      </c>
      <c r="B303" s="21" t="s">
        <v>715</v>
      </c>
      <c r="C303" s="17">
        <f t="shared" si="4"/>
        <v>0</v>
      </c>
      <c r="D303" s="17"/>
      <c r="E303" s="17"/>
      <c r="F303" s="17"/>
      <c r="G303" s="17"/>
      <c r="H303" s="19"/>
    </row>
    <row r="304" spans="1:8">
      <c r="A304" s="42" t="s">
        <v>716</v>
      </c>
      <c r="B304" s="43" t="s">
        <v>717</v>
      </c>
      <c r="C304" s="17">
        <f t="shared" si="4"/>
        <v>0</v>
      </c>
      <c r="D304" s="17"/>
      <c r="E304" s="17"/>
      <c r="F304" s="17"/>
      <c r="G304" s="17"/>
      <c r="H304" s="19"/>
    </row>
    <row r="305" spans="1:8">
      <c r="A305" s="15" t="s">
        <v>718</v>
      </c>
      <c r="B305" s="21" t="s">
        <v>719</v>
      </c>
      <c r="C305" s="17">
        <f t="shared" si="4"/>
        <v>0</v>
      </c>
      <c r="D305" s="17"/>
      <c r="E305" s="17"/>
      <c r="F305" s="17"/>
      <c r="G305" s="17"/>
      <c r="H305" s="19"/>
    </row>
    <row r="306" spans="1:8">
      <c r="A306" s="15" t="s">
        <v>720</v>
      </c>
      <c r="B306" s="21" t="s">
        <v>721</v>
      </c>
      <c r="C306" s="17">
        <f t="shared" si="4"/>
        <v>0</v>
      </c>
      <c r="D306" s="17"/>
      <c r="E306" s="17"/>
      <c r="F306" s="17"/>
      <c r="G306" s="17"/>
      <c r="H306" s="19"/>
    </row>
    <row r="307" spans="1:8" hidden="1">
      <c r="A307" s="15"/>
      <c r="B307" s="20" t="s">
        <v>722</v>
      </c>
      <c r="C307" s="17">
        <f t="shared" si="4"/>
        <v>0</v>
      </c>
      <c r="D307" s="17"/>
      <c r="E307" s="17"/>
      <c r="F307" s="17"/>
      <c r="G307" s="17"/>
      <c r="H307" s="19"/>
    </row>
    <row r="308" spans="1:8" hidden="1">
      <c r="A308" s="15" t="s">
        <v>723</v>
      </c>
      <c r="B308" s="15" t="s">
        <v>724</v>
      </c>
      <c r="C308" s="17">
        <f t="shared" si="4"/>
        <v>0</v>
      </c>
      <c r="D308" s="17"/>
      <c r="E308" s="17"/>
      <c r="F308" s="17"/>
      <c r="G308" s="17"/>
      <c r="H308" s="19"/>
    </row>
    <row r="309" spans="1:8" hidden="1">
      <c r="A309" s="15" t="s">
        <v>725</v>
      </c>
      <c r="B309" s="15" t="s">
        <v>726</v>
      </c>
      <c r="C309" s="17">
        <f t="shared" si="4"/>
        <v>0</v>
      </c>
      <c r="D309" s="17"/>
      <c r="E309" s="17"/>
      <c r="F309" s="17"/>
      <c r="G309" s="17"/>
      <c r="H309" s="19"/>
    </row>
    <row r="310" spans="1:8" hidden="1">
      <c r="A310" s="15" t="s">
        <v>727</v>
      </c>
      <c r="B310" s="15" t="s">
        <v>728</v>
      </c>
      <c r="C310" s="17">
        <f t="shared" si="4"/>
        <v>0</v>
      </c>
      <c r="D310" s="17"/>
      <c r="E310" s="17"/>
      <c r="F310" s="17"/>
      <c r="G310" s="17"/>
      <c r="H310" s="19"/>
    </row>
    <row r="311" spans="1:8" hidden="1">
      <c r="A311" s="15" t="s">
        <v>729</v>
      </c>
      <c r="B311" s="15" t="s">
        <v>730</v>
      </c>
      <c r="C311" s="17">
        <f t="shared" si="4"/>
        <v>0</v>
      </c>
      <c r="D311" s="17"/>
      <c r="E311" s="17"/>
      <c r="F311" s="17"/>
      <c r="G311" s="17"/>
      <c r="H311" s="19"/>
    </row>
    <row r="312" spans="1:8" hidden="1">
      <c r="A312" s="15" t="s">
        <v>731</v>
      </c>
      <c r="B312" s="15" t="s">
        <v>732</v>
      </c>
      <c r="C312" s="17">
        <f t="shared" si="4"/>
        <v>0</v>
      </c>
      <c r="D312" s="17"/>
      <c r="E312" s="17"/>
      <c r="F312" s="17"/>
      <c r="G312" s="17"/>
      <c r="H312" s="19"/>
    </row>
    <row r="313" spans="1:8" hidden="1">
      <c r="A313" s="15" t="s">
        <v>733</v>
      </c>
      <c r="B313" s="15" t="s">
        <v>734</v>
      </c>
      <c r="C313" s="17">
        <f t="shared" si="4"/>
        <v>0</v>
      </c>
      <c r="D313" s="17"/>
      <c r="E313" s="17"/>
      <c r="F313" s="17"/>
      <c r="G313" s="17"/>
      <c r="H313" s="19"/>
    </row>
    <row r="314" spans="1:8" hidden="1">
      <c r="A314" s="15" t="s">
        <v>735</v>
      </c>
      <c r="B314" s="15" t="s">
        <v>736</v>
      </c>
      <c r="C314" s="17">
        <f t="shared" si="4"/>
        <v>0</v>
      </c>
      <c r="D314" s="17"/>
      <c r="E314" s="17"/>
      <c r="F314" s="17"/>
      <c r="G314" s="17"/>
      <c r="H314" s="19"/>
    </row>
    <row r="315" spans="1:8" hidden="1">
      <c r="A315" s="15" t="s">
        <v>737</v>
      </c>
      <c r="B315" s="15" t="s">
        <v>738</v>
      </c>
      <c r="C315" s="17">
        <f t="shared" si="4"/>
        <v>0</v>
      </c>
      <c r="D315" s="17"/>
      <c r="E315" s="17"/>
      <c r="F315" s="17"/>
      <c r="G315" s="17"/>
      <c r="H315" s="19"/>
    </row>
    <row r="316" spans="1:8" hidden="1">
      <c r="A316" s="15" t="s">
        <v>739</v>
      </c>
      <c r="B316" s="15" t="s">
        <v>740</v>
      </c>
      <c r="C316" s="17">
        <f t="shared" si="4"/>
        <v>0</v>
      </c>
      <c r="D316" s="17"/>
      <c r="E316" s="17"/>
      <c r="F316" s="17"/>
      <c r="G316" s="17"/>
      <c r="H316" s="19"/>
    </row>
    <row r="317" spans="1:8" ht="15.75" hidden="1">
      <c r="A317" s="15"/>
      <c r="B317" s="44" t="s">
        <v>741</v>
      </c>
      <c r="C317" s="17">
        <f t="shared" si="4"/>
        <v>0</v>
      </c>
      <c r="D317" s="17"/>
      <c r="E317" s="17"/>
      <c r="F317" s="17"/>
      <c r="G317" s="17"/>
      <c r="H317" s="19"/>
    </row>
    <row r="318" spans="1:8" hidden="1">
      <c r="A318" s="15"/>
      <c r="B318" s="20" t="s">
        <v>742</v>
      </c>
      <c r="C318" s="17">
        <f t="shared" si="4"/>
        <v>0</v>
      </c>
      <c r="D318" s="17"/>
      <c r="E318" s="17"/>
      <c r="F318" s="17"/>
      <c r="G318" s="17"/>
      <c r="H318" s="19"/>
    </row>
    <row r="319" spans="1:8" hidden="1">
      <c r="A319" s="15" t="s">
        <v>743</v>
      </c>
      <c r="B319" s="15" t="s">
        <v>744</v>
      </c>
      <c r="C319" s="17">
        <f t="shared" si="4"/>
        <v>0</v>
      </c>
      <c r="D319" s="17"/>
      <c r="E319" s="17"/>
      <c r="F319" s="17"/>
      <c r="G319" s="17"/>
      <c r="H319" s="19"/>
    </row>
    <row r="320" spans="1:8" hidden="1">
      <c r="A320" s="15" t="s">
        <v>745</v>
      </c>
      <c r="B320" s="15" t="s">
        <v>746</v>
      </c>
      <c r="C320" s="17">
        <f t="shared" si="4"/>
        <v>0</v>
      </c>
      <c r="D320" s="17"/>
      <c r="E320" s="17"/>
      <c r="F320" s="17"/>
      <c r="G320" s="17"/>
      <c r="H320" s="19"/>
    </row>
    <row r="321" spans="1:8" hidden="1">
      <c r="A321" s="15" t="s">
        <v>747</v>
      </c>
      <c r="B321" s="15" t="s">
        <v>748</v>
      </c>
      <c r="C321" s="17">
        <f t="shared" si="4"/>
        <v>0</v>
      </c>
      <c r="D321" s="17"/>
      <c r="E321" s="17"/>
      <c r="F321" s="17"/>
      <c r="G321" s="17"/>
      <c r="H321" s="19"/>
    </row>
    <row r="322" spans="1:8" hidden="1">
      <c r="A322" s="15" t="s">
        <v>749</v>
      </c>
      <c r="B322" s="15" t="s">
        <v>750</v>
      </c>
      <c r="C322" s="17">
        <f t="shared" si="4"/>
        <v>0</v>
      </c>
      <c r="D322" s="17"/>
      <c r="E322" s="17"/>
      <c r="F322" s="17"/>
      <c r="G322" s="17"/>
      <c r="H322" s="19"/>
    </row>
    <row r="323" spans="1:8" hidden="1">
      <c r="A323" s="15"/>
      <c r="B323" s="20" t="s">
        <v>751</v>
      </c>
      <c r="C323" s="17">
        <f t="shared" ref="C323:C333" si="5">SUM(D323:G323)</f>
        <v>0</v>
      </c>
      <c r="D323" s="17"/>
      <c r="E323" s="17"/>
      <c r="F323" s="17"/>
      <c r="G323" s="17"/>
      <c r="H323" s="19"/>
    </row>
    <row r="324" spans="1:8" hidden="1">
      <c r="A324" s="15" t="s">
        <v>752</v>
      </c>
      <c r="B324" s="15" t="s">
        <v>753</v>
      </c>
      <c r="C324" s="17">
        <f t="shared" si="5"/>
        <v>0</v>
      </c>
      <c r="D324" s="17"/>
      <c r="E324" s="17"/>
      <c r="F324" s="17"/>
      <c r="G324" s="17"/>
      <c r="H324" s="19"/>
    </row>
    <row r="325" spans="1:8" hidden="1">
      <c r="A325" s="15" t="s">
        <v>754</v>
      </c>
      <c r="B325" s="15" t="s">
        <v>755</v>
      </c>
      <c r="C325" s="17">
        <f t="shared" si="5"/>
        <v>0</v>
      </c>
      <c r="D325" s="17"/>
      <c r="E325" s="17"/>
      <c r="F325" s="17"/>
      <c r="G325" s="17"/>
      <c r="H325" s="19"/>
    </row>
    <row r="326" spans="1:8" hidden="1">
      <c r="A326" s="15" t="s">
        <v>756</v>
      </c>
      <c r="B326" s="15" t="s">
        <v>757</v>
      </c>
      <c r="C326" s="17">
        <f t="shared" si="5"/>
        <v>0</v>
      </c>
      <c r="D326" s="17"/>
      <c r="E326" s="17"/>
      <c r="F326" s="17"/>
      <c r="G326" s="17"/>
      <c r="H326" s="19"/>
    </row>
    <row r="327" spans="1:8" hidden="1">
      <c r="A327" s="15" t="s">
        <v>758</v>
      </c>
      <c r="B327" s="15" t="s">
        <v>759</v>
      </c>
      <c r="C327" s="17">
        <f t="shared" si="5"/>
        <v>0</v>
      </c>
      <c r="D327" s="17"/>
      <c r="E327" s="17"/>
      <c r="F327" s="17"/>
      <c r="G327" s="17"/>
      <c r="H327" s="19"/>
    </row>
    <row r="328" spans="1:8" hidden="1">
      <c r="A328" s="15"/>
      <c r="B328" s="20" t="s">
        <v>760</v>
      </c>
      <c r="C328" s="17">
        <f t="shared" si="5"/>
        <v>0</v>
      </c>
      <c r="D328" s="17"/>
      <c r="E328" s="17"/>
      <c r="F328" s="17"/>
      <c r="G328" s="17"/>
      <c r="H328" s="19"/>
    </row>
    <row r="329" spans="1:8" hidden="1">
      <c r="A329" s="15" t="s">
        <v>761</v>
      </c>
      <c r="B329" s="15" t="s">
        <v>762</v>
      </c>
      <c r="C329" s="17">
        <f t="shared" si="5"/>
        <v>0</v>
      </c>
      <c r="D329" s="17"/>
      <c r="E329" s="17"/>
      <c r="F329" s="17"/>
      <c r="G329" s="17"/>
      <c r="H329" s="19"/>
    </row>
    <row r="330" spans="1:8" hidden="1">
      <c r="A330" s="15" t="s">
        <v>763</v>
      </c>
      <c r="B330" s="15" t="s">
        <v>764</v>
      </c>
      <c r="C330" s="17">
        <f t="shared" si="5"/>
        <v>0</v>
      </c>
      <c r="D330" s="17"/>
      <c r="E330" s="17"/>
      <c r="F330" s="17"/>
      <c r="G330" s="17"/>
      <c r="H330" s="19"/>
    </row>
    <row r="331" spans="1:8" ht="15.75" hidden="1">
      <c r="A331" s="15"/>
      <c r="B331" s="44" t="s">
        <v>765</v>
      </c>
      <c r="C331" s="17">
        <f t="shared" si="5"/>
        <v>0</v>
      </c>
      <c r="D331" s="17"/>
      <c r="E331" s="17"/>
      <c r="F331" s="17"/>
      <c r="G331" s="17"/>
      <c r="H331" s="19"/>
    </row>
    <row r="332" spans="1:8" ht="24.75" hidden="1" customHeight="1">
      <c r="A332" s="25" t="s">
        <v>766</v>
      </c>
      <c r="B332" s="21" t="s">
        <v>767</v>
      </c>
      <c r="C332" s="17">
        <f t="shared" si="5"/>
        <v>0</v>
      </c>
      <c r="D332" s="17"/>
      <c r="E332" s="17"/>
      <c r="F332" s="17"/>
      <c r="G332" s="17"/>
      <c r="H332" s="19"/>
    </row>
    <row r="333" spans="1:8" hidden="1">
      <c r="A333" s="172"/>
      <c r="C333" s="17">
        <f t="shared" si="5"/>
        <v>0</v>
      </c>
    </row>
  </sheetData>
  <pageMargins left="0.31527777777777799" right="0.118055555555556" top="0.74791666666666701" bottom="0.74791666666666701" header="0.51180555555555496" footer="0.51180555555555496"/>
  <pageSetup paperSize="8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167"/>
  <sheetViews>
    <sheetView topLeftCell="A4" zoomScaleNormal="100" workbookViewId="0">
      <pane ySplit="5" topLeftCell="A132" activePane="bottomLeft" state="frozen"/>
      <selection activeCell="A4" sqref="A4"/>
      <selection pane="bottomLeft" activeCell="J10" sqref="J10"/>
    </sheetView>
  </sheetViews>
  <sheetFormatPr defaultRowHeight="14.25"/>
  <cols>
    <col min="1" max="1" width="8.25" customWidth="1"/>
    <col min="2" max="2" width="58.625" customWidth="1"/>
    <col min="3" max="3" width="14" customWidth="1"/>
    <col min="4" max="4" width="12.75" customWidth="1"/>
    <col min="5" max="5" width="14" customWidth="1"/>
    <col min="6" max="6" width="12.5" customWidth="1"/>
    <col min="7" max="7" width="14" customWidth="1"/>
    <col min="8" max="9" width="12.75" customWidth="1"/>
    <col min="10" max="10" width="24.375" customWidth="1"/>
    <col min="11" max="17" width="10.5" hidden="1" customWidth="1"/>
    <col min="18" max="18" width="49.75" hidden="1" customWidth="1"/>
    <col min="19" max="1025" width="8.625" customWidth="1"/>
  </cols>
  <sheetData>
    <row r="1" spans="1:77">
      <c r="B1" s="14"/>
      <c r="C1" s="14"/>
      <c r="D1" s="14"/>
      <c r="E1" s="14"/>
      <c r="F1" s="14"/>
      <c r="G1" s="14"/>
      <c r="H1" s="14"/>
      <c r="I1" s="14"/>
      <c r="J1" s="14"/>
    </row>
    <row r="2" spans="1:77">
      <c r="B2" s="14"/>
      <c r="C2" s="14"/>
      <c r="D2" s="14"/>
      <c r="E2" s="14"/>
      <c r="F2" s="14"/>
      <c r="G2" s="14"/>
      <c r="H2" s="14"/>
      <c r="I2" s="14"/>
      <c r="J2" s="14"/>
    </row>
    <row r="3" spans="1:77">
      <c r="B3" s="14"/>
      <c r="C3" s="14"/>
      <c r="D3" s="14"/>
      <c r="E3" s="14"/>
      <c r="F3" s="14"/>
      <c r="G3" s="14"/>
      <c r="H3" s="14"/>
      <c r="I3" s="14"/>
      <c r="J3" s="14"/>
    </row>
    <row r="4" spans="1:77">
      <c r="B4" s="14"/>
      <c r="C4" s="14"/>
      <c r="D4" s="14"/>
      <c r="E4" s="14"/>
      <c r="F4" s="14"/>
      <c r="G4" s="14"/>
      <c r="H4" s="14"/>
      <c r="I4" s="14"/>
      <c r="J4" s="14"/>
    </row>
    <row r="5" spans="1:77">
      <c r="B5" s="14"/>
      <c r="C5" s="45"/>
      <c r="D5" s="45"/>
      <c r="E5" s="45"/>
      <c r="F5" s="45"/>
      <c r="G5" s="45"/>
      <c r="H5" s="45"/>
      <c r="I5" s="45"/>
      <c r="J5" s="45"/>
    </row>
    <row r="6" spans="1:77" ht="35.25" customHeight="1">
      <c r="A6" s="46"/>
      <c r="B6" s="47"/>
      <c r="C6" s="48"/>
      <c r="D6" s="48"/>
      <c r="E6" s="48"/>
      <c r="F6" s="48"/>
      <c r="G6" s="48"/>
      <c r="H6" s="48"/>
      <c r="I6" s="48"/>
      <c r="J6" s="48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</row>
    <row r="7" spans="1:77" ht="34.5" customHeight="1">
      <c r="B7" s="49"/>
      <c r="C7" s="248" t="s">
        <v>768</v>
      </c>
      <c r="D7" s="248"/>
      <c r="E7" s="249" t="s">
        <v>769</v>
      </c>
      <c r="F7" s="249"/>
      <c r="G7" s="249"/>
      <c r="H7" s="249"/>
      <c r="I7" s="249"/>
      <c r="J7" s="50" t="s">
        <v>770</v>
      </c>
    </row>
    <row r="8" spans="1:77" ht="38.25">
      <c r="A8" s="51" t="s">
        <v>771</v>
      </c>
      <c r="B8" s="52" t="s">
        <v>772</v>
      </c>
      <c r="C8" s="53" t="s">
        <v>773</v>
      </c>
      <c r="D8" s="53" t="s">
        <v>774</v>
      </c>
      <c r="E8" s="54" t="s">
        <v>775</v>
      </c>
      <c r="F8" s="54" t="s">
        <v>776</v>
      </c>
      <c r="G8" s="54" t="s">
        <v>777</v>
      </c>
      <c r="H8" s="54" t="s">
        <v>778</v>
      </c>
      <c r="I8" s="54" t="s">
        <v>774</v>
      </c>
      <c r="J8" s="54" t="s">
        <v>779</v>
      </c>
      <c r="K8" s="55" t="s">
        <v>780</v>
      </c>
      <c r="L8" s="55" t="s">
        <v>781</v>
      </c>
      <c r="M8" s="55" t="s">
        <v>782</v>
      </c>
      <c r="N8" s="55" t="s">
        <v>783</v>
      </c>
      <c r="O8" s="55" t="s">
        <v>784</v>
      </c>
      <c r="P8" s="55" t="s">
        <v>785</v>
      </c>
      <c r="Q8" s="55"/>
      <c r="R8" s="56" t="s">
        <v>786</v>
      </c>
    </row>
    <row r="9" spans="1:77">
      <c r="B9" s="57"/>
      <c r="C9" s="21"/>
      <c r="D9" s="21"/>
      <c r="E9" s="58"/>
      <c r="F9" s="58"/>
      <c r="G9" s="58"/>
      <c r="H9" s="58"/>
      <c r="I9" s="58"/>
      <c r="J9" s="58"/>
    </row>
    <row r="10" spans="1:77" ht="15.75">
      <c r="B10" s="59" t="s">
        <v>787</v>
      </c>
      <c r="C10" s="60">
        <v>13902990.039999999</v>
      </c>
      <c r="D10" s="60">
        <v>9562983.75</v>
      </c>
      <c r="E10" s="60">
        <v>13904424.02</v>
      </c>
      <c r="F10" s="60">
        <f>F11+F38+F44+F48+F51+F67+F125+F132+F144+F148+F152+F153+F163+F167</f>
        <v>-481450</v>
      </c>
      <c r="G10" s="60">
        <f>G11+G38+G44+G48+G51+G67+G125+G132+G144+G148+G152+G153+G163+G167</f>
        <v>13419124.02</v>
      </c>
      <c r="H10" s="60">
        <v>5286737.78</v>
      </c>
      <c r="I10" s="60">
        <v>4007099.39</v>
      </c>
      <c r="J10" s="60" t="e">
        <f>J11+J38+J44+J48+J51+J67+J125+J132+J144+J148+J152+J153+J163+J167</f>
        <v>#REF!</v>
      </c>
    </row>
    <row r="11" spans="1:77">
      <c r="B11" s="61" t="s">
        <v>224</v>
      </c>
      <c r="C11" s="62">
        <v>839057.61</v>
      </c>
      <c r="D11" s="62">
        <v>260302.51</v>
      </c>
      <c r="E11" s="62">
        <v>1102200</v>
      </c>
      <c r="F11" s="62">
        <f>SUM(F12:F17)+F37</f>
        <v>-170300</v>
      </c>
      <c r="G11" s="62">
        <f>SUM(G12:G17)+G37</f>
        <v>931900</v>
      </c>
      <c r="H11" s="62">
        <v>514841.55</v>
      </c>
      <c r="I11" s="62">
        <v>102716.71</v>
      </c>
      <c r="J11" s="62" t="e">
        <f>SUM(J12:J17)+J37</f>
        <v>#REF!</v>
      </c>
    </row>
    <row r="12" spans="1:77">
      <c r="A12" s="63" t="s">
        <v>788</v>
      </c>
      <c r="B12" s="64" t="s">
        <v>789</v>
      </c>
      <c r="C12" s="65">
        <v>542683.28</v>
      </c>
      <c r="D12" s="65"/>
      <c r="E12" s="66">
        <v>800000</v>
      </c>
      <c r="F12" s="66">
        <v>-170000</v>
      </c>
      <c r="G12" s="66">
        <f t="shared" ref="G12:G17" si="0">E12+F12</f>
        <v>630000</v>
      </c>
      <c r="H12" s="66">
        <v>387089.49</v>
      </c>
      <c r="I12" s="66"/>
      <c r="J12" s="66"/>
    </row>
    <row r="13" spans="1:77" ht="15">
      <c r="A13" s="67" t="s">
        <v>790</v>
      </c>
      <c r="B13" s="68" t="s">
        <v>791</v>
      </c>
      <c r="C13" s="65">
        <v>6929.81</v>
      </c>
      <c r="D13" s="65"/>
      <c r="E13" s="66"/>
      <c r="F13" s="66"/>
      <c r="G13" s="66">
        <f t="shared" si="0"/>
        <v>0</v>
      </c>
      <c r="H13" s="66">
        <v>9291.16</v>
      </c>
      <c r="I13" s="66"/>
      <c r="J13" s="6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</row>
    <row r="14" spans="1:77">
      <c r="B14" s="64" t="s">
        <v>792</v>
      </c>
      <c r="C14" s="65">
        <v>2365.3200000000002</v>
      </c>
      <c r="D14" s="65">
        <v>2365.3200000000002</v>
      </c>
      <c r="E14" s="66">
        <v>1700</v>
      </c>
      <c r="F14" s="66">
        <v>-400</v>
      </c>
      <c r="G14" s="66">
        <f t="shared" si="0"/>
        <v>1300</v>
      </c>
      <c r="H14" s="66">
        <v>534.83000000000004</v>
      </c>
      <c r="I14" s="66">
        <v>534.83000000000004</v>
      </c>
      <c r="J14" s="66">
        <v>1300</v>
      </c>
    </row>
    <row r="15" spans="1:77">
      <c r="B15" s="64" t="s">
        <v>793</v>
      </c>
      <c r="C15" s="65">
        <v>1106.29</v>
      </c>
      <c r="D15" s="65">
        <v>1106.29</v>
      </c>
      <c r="E15" s="66">
        <v>500</v>
      </c>
      <c r="F15" s="66">
        <v>100</v>
      </c>
      <c r="G15" s="66">
        <f t="shared" si="0"/>
        <v>600</v>
      </c>
      <c r="H15" s="66">
        <v>235.96</v>
      </c>
      <c r="I15" s="66">
        <v>235.96</v>
      </c>
      <c r="J15" s="66">
        <v>600</v>
      </c>
    </row>
    <row r="16" spans="1:77" ht="15">
      <c r="A16" s="69" t="s">
        <v>794</v>
      </c>
      <c r="B16" s="70" t="s">
        <v>795</v>
      </c>
      <c r="C16" s="65">
        <v>26643.77</v>
      </c>
      <c r="D16" s="65"/>
      <c r="E16" s="66"/>
      <c r="F16" s="66"/>
      <c r="G16" s="66">
        <f t="shared" si="0"/>
        <v>0</v>
      </c>
      <c r="H16" s="66">
        <v>14273.72</v>
      </c>
      <c r="I16" s="66"/>
      <c r="J16" s="6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</row>
    <row r="17" spans="1:77" ht="15">
      <c r="A17" s="46"/>
      <c r="B17" s="64" t="s">
        <v>796</v>
      </c>
      <c r="C17" s="65">
        <v>256830.9</v>
      </c>
      <c r="D17" s="65">
        <v>256830.9</v>
      </c>
      <c r="E17" s="66">
        <v>300000</v>
      </c>
      <c r="F17" s="66"/>
      <c r="G17" s="66">
        <f t="shared" si="0"/>
        <v>300000</v>
      </c>
      <c r="H17" s="65">
        <v>101945.92</v>
      </c>
      <c r="I17" s="65">
        <v>101945.92</v>
      </c>
      <c r="J17" s="66" t="e">
        <f>#REF!</f>
        <v>#REF!</v>
      </c>
      <c r="S17" t="e">
        <f>#REF!</f>
        <v>#REF!</v>
      </c>
      <c r="T17" t="e">
        <f>#REF!</f>
        <v>#REF!</v>
      </c>
    </row>
    <row r="18" spans="1:77" ht="15">
      <c r="A18" s="71"/>
      <c r="B18" s="72" t="s">
        <v>797</v>
      </c>
      <c r="C18" s="73">
        <v>11663.67</v>
      </c>
      <c r="D18" s="73"/>
      <c r="E18" s="74"/>
      <c r="F18" s="74"/>
      <c r="G18" s="66"/>
      <c r="H18" s="74">
        <v>890</v>
      </c>
      <c r="I18" s="74">
        <v>890</v>
      </c>
      <c r="J18" s="74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</row>
    <row r="19" spans="1:77" ht="15">
      <c r="A19" s="71"/>
      <c r="B19" s="72" t="s">
        <v>798</v>
      </c>
      <c r="C19" s="73">
        <v>20027.22</v>
      </c>
      <c r="D19" s="73"/>
      <c r="E19" s="74"/>
      <c r="F19" s="74"/>
      <c r="G19" s="66"/>
      <c r="H19" s="74">
        <v>1135.7</v>
      </c>
      <c r="I19" s="74">
        <v>1135.7</v>
      </c>
      <c r="J19" s="74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</row>
    <row r="20" spans="1:77" ht="15">
      <c r="A20" s="71"/>
      <c r="B20" s="72" t="s">
        <v>799</v>
      </c>
      <c r="C20" s="73">
        <v>715.4</v>
      </c>
      <c r="D20" s="73"/>
      <c r="E20" s="74"/>
      <c r="F20" s="75"/>
      <c r="G20" s="66"/>
      <c r="H20" s="74">
        <v>0</v>
      </c>
      <c r="I20" s="74">
        <v>0</v>
      </c>
      <c r="J20" s="74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</row>
    <row r="21" spans="1:77" ht="15">
      <c r="A21" s="71"/>
      <c r="B21" s="72" t="s">
        <v>800</v>
      </c>
      <c r="C21" s="73">
        <v>3040.63</v>
      </c>
      <c r="D21" s="73"/>
      <c r="E21" s="74"/>
      <c r="F21" s="74"/>
      <c r="G21" s="66"/>
      <c r="H21" s="74">
        <v>1127.9000000000001</v>
      </c>
      <c r="I21" s="74">
        <v>1127.9000000000001</v>
      </c>
      <c r="J21" s="74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</row>
    <row r="22" spans="1:77" ht="15">
      <c r="A22" s="71"/>
      <c r="B22" s="72" t="s">
        <v>275</v>
      </c>
      <c r="C22" s="73">
        <v>30763.19</v>
      </c>
      <c r="D22" s="73"/>
      <c r="E22" s="74"/>
      <c r="F22" s="74"/>
      <c r="G22" s="66"/>
      <c r="H22" s="74">
        <v>15030.12</v>
      </c>
      <c r="I22" s="74">
        <v>15030.12</v>
      </c>
      <c r="J22" s="74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</row>
    <row r="23" spans="1:77" ht="15">
      <c r="A23" s="71"/>
      <c r="B23" s="72" t="s">
        <v>313</v>
      </c>
      <c r="C23" s="73">
        <v>21372.5</v>
      </c>
      <c r="D23" s="73"/>
      <c r="E23" s="74"/>
      <c r="F23" s="74"/>
      <c r="G23" s="66"/>
      <c r="H23" s="74">
        <v>4330.7299999999996</v>
      </c>
      <c r="I23" s="74">
        <v>4330.7299999999996</v>
      </c>
      <c r="J23" s="74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</row>
    <row r="24" spans="1:77" ht="15">
      <c r="A24" s="71"/>
      <c r="B24" s="72" t="s">
        <v>801</v>
      </c>
      <c r="C24" s="73">
        <v>1570</v>
      </c>
      <c r="D24" s="73"/>
      <c r="E24" s="74"/>
      <c r="F24" s="74"/>
      <c r="G24" s="66"/>
      <c r="H24" s="74">
        <v>0</v>
      </c>
      <c r="I24" s="74">
        <v>0</v>
      </c>
      <c r="J24" s="74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</row>
    <row r="25" spans="1:77" ht="15">
      <c r="A25" s="71"/>
      <c r="B25" s="72" t="s">
        <v>802</v>
      </c>
      <c r="C25" s="73">
        <v>0</v>
      </c>
      <c r="D25" s="73"/>
      <c r="E25" s="74"/>
      <c r="F25" s="74"/>
      <c r="G25" s="66"/>
      <c r="H25" s="74">
        <v>0</v>
      </c>
      <c r="I25" s="74">
        <v>0</v>
      </c>
      <c r="J25" s="7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</row>
    <row r="26" spans="1:77" ht="15">
      <c r="A26" s="71"/>
      <c r="B26" s="72" t="s">
        <v>803</v>
      </c>
      <c r="C26" s="73">
        <v>0</v>
      </c>
      <c r="D26" s="73"/>
      <c r="E26" s="74"/>
      <c r="F26" s="74"/>
      <c r="G26" s="66"/>
      <c r="H26" s="74">
        <v>0</v>
      </c>
      <c r="I26" s="74">
        <v>0</v>
      </c>
      <c r="J26" s="74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</row>
    <row r="27" spans="1:77" ht="15">
      <c r="A27" s="71"/>
      <c r="B27" s="72" t="s">
        <v>804</v>
      </c>
      <c r="C27" s="73">
        <v>62.16</v>
      </c>
      <c r="D27" s="73"/>
      <c r="E27" s="74"/>
      <c r="F27" s="74"/>
      <c r="G27" s="66"/>
      <c r="H27" s="74">
        <v>0</v>
      </c>
      <c r="I27" s="74">
        <v>0</v>
      </c>
      <c r="J27" s="74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</row>
    <row r="28" spans="1:77" ht="15">
      <c r="A28" s="71"/>
      <c r="B28" s="72" t="s">
        <v>805</v>
      </c>
      <c r="C28" s="73">
        <v>12926.43</v>
      </c>
      <c r="D28" s="73"/>
      <c r="E28" s="74"/>
      <c r="F28" s="74"/>
      <c r="G28" s="66"/>
      <c r="H28" s="74">
        <v>2142.65</v>
      </c>
      <c r="I28" s="74">
        <v>2142.65</v>
      </c>
      <c r="J28" s="74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</row>
    <row r="29" spans="1:77" ht="15">
      <c r="A29" s="71"/>
      <c r="B29" s="72" t="s">
        <v>806</v>
      </c>
      <c r="C29" s="73">
        <v>10054.91</v>
      </c>
      <c r="D29" s="73"/>
      <c r="E29" s="74"/>
      <c r="F29" s="74"/>
      <c r="G29" s="66"/>
      <c r="H29" s="74">
        <v>5310.05</v>
      </c>
      <c r="I29" s="74">
        <v>5310.05</v>
      </c>
      <c r="J29" s="74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</row>
    <row r="30" spans="1:77" ht="15">
      <c r="A30" s="71"/>
      <c r="B30" s="72" t="s">
        <v>807</v>
      </c>
      <c r="C30" s="73">
        <v>14425.51</v>
      </c>
      <c r="D30" s="73"/>
      <c r="E30" s="74"/>
      <c r="F30" s="74"/>
      <c r="G30" s="66"/>
      <c r="H30" s="74">
        <v>5074.67</v>
      </c>
      <c r="I30" s="74">
        <v>5074.67</v>
      </c>
      <c r="J30" s="74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</row>
    <row r="31" spans="1:77" ht="15">
      <c r="A31" s="71"/>
      <c r="B31" s="72" t="s">
        <v>808</v>
      </c>
      <c r="C31" s="73">
        <v>33200.18</v>
      </c>
      <c r="D31" s="73"/>
      <c r="E31" s="74"/>
      <c r="F31" s="74"/>
      <c r="G31" s="66"/>
      <c r="H31" s="74">
        <v>4583.33</v>
      </c>
      <c r="I31" s="74">
        <v>4583.33</v>
      </c>
      <c r="J31" s="74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</row>
    <row r="32" spans="1:77" ht="15">
      <c r="A32" s="71"/>
      <c r="B32" s="72" t="s">
        <v>809</v>
      </c>
      <c r="C32" s="73">
        <v>4134.09</v>
      </c>
      <c r="D32" s="73"/>
      <c r="E32" s="74"/>
      <c r="F32" s="74"/>
      <c r="G32" s="66"/>
      <c r="H32" s="74">
        <v>2933.51</v>
      </c>
      <c r="I32" s="74">
        <v>2933.51</v>
      </c>
      <c r="J32" s="74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</row>
    <row r="33" spans="1:77" ht="15">
      <c r="A33" s="71"/>
      <c r="B33" s="72" t="s">
        <v>810</v>
      </c>
      <c r="C33" s="73">
        <v>0</v>
      </c>
      <c r="D33" s="73"/>
      <c r="E33" s="74"/>
      <c r="F33" s="74"/>
      <c r="G33" s="66"/>
      <c r="H33" s="74">
        <v>5.68</v>
      </c>
      <c r="I33" s="74">
        <v>5.68</v>
      </c>
      <c r="J33" s="74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</row>
    <row r="34" spans="1:77" ht="15">
      <c r="A34" s="71"/>
      <c r="B34" s="72" t="s">
        <v>811</v>
      </c>
      <c r="C34" s="73">
        <v>13580.59</v>
      </c>
      <c r="D34" s="73"/>
      <c r="E34" s="74"/>
      <c r="F34" s="74"/>
      <c r="G34" s="66"/>
      <c r="H34" s="74">
        <v>3925.63</v>
      </c>
      <c r="I34" s="74">
        <v>3925.63</v>
      </c>
      <c r="J34" s="74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</row>
    <row r="35" spans="1:77" ht="15">
      <c r="A35" s="71"/>
      <c r="B35" s="72" t="s">
        <v>812</v>
      </c>
      <c r="C35" s="73">
        <v>79294.42</v>
      </c>
      <c r="D35" s="73"/>
      <c r="E35" s="74"/>
      <c r="F35" s="74"/>
      <c r="G35" s="66"/>
      <c r="H35" s="74">
        <v>55455.95</v>
      </c>
      <c r="I35" s="74">
        <v>55455.95</v>
      </c>
      <c r="J35" s="74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</row>
    <row r="36" spans="1:77" ht="15">
      <c r="A36" s="71"/>
      <c r="B36" s="72"/>
      <c r="C36" s="73"/>
      <c r="D36" s="73"/>
      <c r="E36" s="74"/>
      <c r="F36" s="74"/>
      <c r="G36" s="66"/>
      <c r="H36" s="74"/>
      <c r="I36" s="74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</row>
    <row r="37" spans="1:77" ht="15">
      <c r="A37" s="67" t="s">
        <v>790</v>
      </c>
      <c r="B37" s="68" t="s">
        <v>813</v>
      </c>
      <c r="C37" s="65">
        <v>2498.2399999999998</v>
      </c>
      <c r="D37" s="65"/>
      <c r="E37" s="66"/>
      <c r="F37" s="66"/>
      <c r="G37" s="66">
        <f>E37+F37</f>
        <v>0</v>
      </c>
      <c r="H37" s="66">
        <v>1470.47</v>
      </c>
      <c r="I37" s="66"/>
      <c r="J37" s="6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</row>
    <row r="38" spans="1:77">
      <c r="B38" s="61" t="s">
        <v>489</v>
      </c>
      <c r="C38" s="62">
        <v>544041.09</v>
      </c>
      <c r="D38" s="62">
        <v>2383383.1</v>
      </c>
      <c r="E38" s="62">
        <v>2250000</v>
      </c>
      <c r="F38" s="62">
        <f>SUM(F39:F43)</f>
        <v>200000</v>
      </c>
      <c r="G38" s="62">
        <f>SUM(G39:G43)</f>
        <v>2450000</v>
      </c>
      <c r="H38" s="62">
        <v>115101.78</v>
      </c>
      <c r="I38" s="62">
        <v>1143831.8</v>
      </c>
      <c r="J38" s="62">
        <f>SUM(J39:J43)</f>
        <v>2600000</v>
      </c>
    </row>
    <row r="39" spans="1:77" ht="15">
      <c r="A39" s="63" t="s">
        <v>788</v>
      </c>
      <c r="B39" s="76" t="s">
        <v>814</v>
      </c>
      <c r="C39" s="65">
        <v>0</v>
      </c>
      <c r="D39" s="65"/>
      <c r="E39" s="66"/>
      <c r="F39" s="66"/>
      <c r="G39" s="66">
        <f>E39+F39</f>
        <v>0</v>
      </c>
      <c r="H39" s="66">
        <v>0</v>
      </c>
      <c r="I39" s="66"/>
      <c r="J39" s="6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</row>
    <row r="40" spans="1:77" ht="15">
      <c r="A40" s="63" t="s">
        <v>815</v>
      </c>
      <c r="B40" s="76" t="s">
        <v>816</v>
      </c>
      <c r="C40" s="65">
        <v>399382.46</v>
      </c>
      <c r="D40" s="65"/>
      <c r="E40" s="66"/>
      <c r="F40" s="66"/>
      <c r="G40" s="66">
        <f>E40+F40</f>
        <v>0</v>
      </c>
      <c r="H40" s="66">
        <v>56047.09</v>
      </c>
      <c r="I40" s="66"/>
      <c r="J40" s="6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</row>
    <row r="41" spans="1:77" ht="15">
      <c r="A41" s="63" t="s">
        <v>817</v>
      </c>
      <c r="B41" s="76" t="s">
        <v>818</v>
      </c>
      <c r="C41" s="65">
        <v>32735.27</v>
      </c>
      <c r="D41" s="65"/>
      <c r="E41" s="66"/>
      <c r="F41" s="66"/>
      <c r="G41" s="66">
        <f>E41+F41</f>
        <v>0</v>
      </c>
      <c r="H41" s="66">
        <v>4009.27</v>
      </c>
      <c r="I41" s="66"/>
      <c r="J41" s="6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</row>
    <row r="42" spans="1:77" ht="15">
      <c r="A42" s="63" t="s">
        <v>819</v>
      </c>
      <c r="B42" s="76" t="s">
        <v>820</v>
      </c>
      <c r="C42" s="65">
        <v>82636.05</v>
      </c>
      <c r="D42" s="65">
        <v>2383383.1</v>
      </c>
      <c r="E42" s="66">
        <v>2250000</v>
      </c>
      <c r="F42" s="66">
        <v>200000</v>
      </c>
      <c r="G42" s="66">
        <f>E42+F42</f>
        <v>2450000</v>
      </c>
      <c r="H42" s="66">
        <v>38239.120000000003</v>
      </c>
      <c r="I42" s="66">
        <v>1143831.8</v>
      </c>
      <c r="J42" s="66">
        <v>2600000</v>
      </c>
      <c r="K42" s="46"/>
      <c r="L42" s="46"/>
      <c r="M42" s="46"/>
      <c r="N42" s="46"/>
      <c r="O42" s="46"/>
      <c r="P42" s="46"/>
      <c r="Q42" s="46"/>
      <c r="R42" s="46" t="s">
        <v>821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</row>
    <row r="43" spans="1:77" ht="15">
      <c r="A43" s="63" t="s">
        <v>815</v>
      </c>
      <c r="B43" s="76" t="s">
        <v>822</v>
      </c>
      <c r="C43" s="65">
        <v>29287.31</v>
      </c>
      <c r="D43" s="65"/>
      <c r="E43" s="66"/>
      <c r="F43" s="66"/>
      <c r="G43" s="66">
        <f>E43+F43</f>
        <v>0</v>
      </c>
      <c r="H43" s="66">
        <v>16806.3</v>
      </c>
      <c r="I43" s="66"/>
      <c r="J43" s="6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</row>
    <row r="44" spans="1:77">
      <c r="B44" s="61" t="s">
        <v>500</v>
      </c>
      <c r="C44" s="62">
        <v>0</v>
      </c>
      <c r="D44" s="62">
        <v>0</v>
      </c>
      <c r="E44" s="62">
        <v>0</v>
      </c>
      <c r="F44" s="62">
        <f>SUM(F45:F47)</f>
        <v>0</v>
      </c>
      <c r="G44" s="62">
        <f>SUM(G45:G47)</f>
        <v>0</v>
      </c>
      <c r="H44" s="62">
        <v>419</v>
      </c>
      <c r="I44" s="62">
        <v>419</v>
      </c>
      <c r="J44" s="62">
        <f>SUM(J45:J47)</f>
        <v>10000</v>
      </c>
    </row>
    <row r="45" spans="1:77" ht="15">
      <c r="A45" s="67" t="s">
        <v>823</v>
      </c>
      <c r="B45" s="68" t="s">
        <v>824</v>
      </c>
      <c r="C45" s="65">
        <v>0</v>
      </c>
      <c r="D45" s="65"/>
      <c r="E45" s="66"/>
      <c r="F45" s="66"/>
      <c r="G45" s="66">
        <f>E45+F45</f>
        <v>0</v>
      </c>
      <c r="H45" s="66">
        <v>0</v>
      </c>
      <c r="I45" s="66"/>
      <c r="J45" s="6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</row>
    <row r="46" spans="1:77" ht="15.75">
      <c r="B46" s="64" t="s">
        <v>825</v>
      </c>
      <c r="C46" s="65">
        <v>0</v>
      </c>
      <c r="D46" s="65">
        <v>0</v>
      </c>
      <c r="E46" s="66"/>
      <c r="F46" s="66"/>
      <c r="G46" s="66">
        <f>E46+F46</f>
        <v>0</v>
      </c>
      <c r="H46" s="66">
        <v>419</v>
      </c>
      <c r="I46" s="66">
        <v>419</v>
      </c>
      <c r="J46" s="77">
        <v>10000</v>
      </c>
      <c r="R46" s="78"/>
    </row>
    <row r="47" spans="1:77">
      <c r="B47" s="64" t="s">
        <v>826</v>
      </c>
      <c r="C47" s="65"/>
      <c r="D47" s="65">
        <v>0</v>
      </c>
      <c r="E47" s="66"/>
      <c r="F47" s="66"/>
      <c r="G47" s="66">
        <f>E47+F47</f>
        <v>0</v>
      </c>
      <c r="H47" s="66"/>
      <c r="I47" s="66">
        <v>0</v>
      </c>
      <c r="J47" s="66"/>
    </row>
    <row r="48" spans="1:77">
      <c r="B48" s="61" t="s">
        <v>505</v>
      </c>
      <c r="C48" s="62">
        <v>2496.9299999999998</v>
      </c>
      <c r="D48" s="62">
        <v>2496.9299999999998</v>
      </c>
      <c r="E48" s="62">
        <v>0</v>
      </c>
      <c r="F48" s="62">
        <f>SUM(F49:F50)</f>
        <v>0</v>
      </c>
      <c r="G48" s="62">
        <f>SUM(G49:G50)</f>
        <v>0</v>
      </c>
      <c r="H48" s="62">
        <v>0</v>
      </c>
      <c r="I48" s="62">
        <v>0</v>
      </c>
      <c r="J48" s="62">
        <f>SUM(J49:J50)</f>
        <v>1000</v>
      </c>
    </row>
    <row r="49" spans="1:77">
      <c r="B49" s="64" t="s">
        <v>827</v>
      </c>
      <c r="C49" s="65">
        <v>2400</v>
      </c>
      <c r="D49" s="65">
        <v>2400</v>
      </c>
      <c r="E49" s="66"/>
      <c r="F49" s="66"/>
      <c r="G49" s="66">
        <f>E49+F49</f>
        <v>0</v>
      </c>
      <c r="H49" s="66">
        <v>0</v>
      </c>
      <c r="I49" s="66">
        <v>0</v>
      </c>
      <c r="J49" s="66">
        <v>1000</v>
      </c>
    </row>
    <row r="50" spans="1:77">
      <c r="B50" s="64" t="s">
        <v>828</v>
      </c>
      <c r="C50" s="65">
        <v>96.93</v>
      </c>
      <c r="D50" s="65">
        <v>96.93</v>
      </c>
      <c r="E50" s="66"/>
      <c r="F50" s="66"/>
      <c r="G50" s="66">
        <f>E50+F50</f>
        <v>0</v>
      </c>
      <c r="H50" s="66">
        <v>0</v>
      </c>
      <c r="I50" s="66">
        <v>0</v>
      </c>
      <c r="J50" s="66"/>
    </row>
    <row r="51" spans="1:77">
      <c r="B51" s="61" t="s">
        <v>510</v>
      </c>
      <c r="C51" s="62">
        <v>1623910.52</v>
      </c>
      <c r="D51" s="62">
        <v>434626.38</v>
      </c>
      <c r="E51" s="62">
        <v>409000</v>
      </c>
      <c r="F51" s="62">
        <f>SUM(F52:F63)</f>
        <v>-275000</v>
      </c>
      <c r="G51" s="62">
        <f>SUM(G52:G63)</f>
        <v>134000</v>
      </c>
      <c r="H51" s="62">
        <v>101334.73</v>
      </c>
      <c r="I51" s="62">
        <v>35979.629999999997</v>
      </c>
      <c r="J51" s="62" t="e">
        <f>SUM(J52:J63)</f>
        <v>#REF!</v>
      </c>
    </row>
    <row r="52" spans="1:77" ht="15">
      <c r="B52" s="64" t="s">
        <v>829</v>
      </c>
      <c r="C52" s="79">
        <v>75836.600000000006</v>
      </c>
      <c r="D52" s="79">
        <v>75836.600000000006</v>
      </c>
      <c r="E52" s="80">
        <v>72000</v>
      </c>
      <c r="F52" s="80">
        <v>-40000</v>
      </c>
      <c r="G52" s="66">
        <f t="shared" ref="G52:G62" si="1">E52+F52</f>
        <v>32000</v>
      </c>
      <c r="H52" s="80">
        <v>2358.73</v>
      </c>
      <c r="I52" s="80">
        <v>2358.73</v>
      </c>
      <c r="J52" s="81" t="e">
        <f>#REF!</f>
        <v>#REF!</v>
      </c>
      <c r="R52" s="46" t="s">
        <v>830</v>
      </c>
    </row>
    <row r="53" spans="1:77" ht="15">
      <c r="A53" s="82" t="s">
        <v>815</v>
      </c>
      <c r="B53" s="83" t="s">
        <v>831</v>
      </c>
      <c r="C53" s="79">
        <v>0</v>
      </c>
      <c r="D53" s="79"/>
      <c r="E53" s="80"/>
      <c r="F53" s="80"/>
      <c r="G53" s="66">
        <f t="shared" si="1"/>
        <v>0</v>
      </c>
      <c r="H53" s="80">
        <v>0</v>
      </c>
      <c r="I53" s="80"/>
      <c r="J53" s="80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</row>
    <row r="54" spans="1:77">
      <c r="A54" s="84"/>
      <c r="B54" s="85" t="s">
        <v>832</v>
      </c>
      <c r="C54" s="79">
        <v>0</v>
      </c>
      <c r="D54" s="79">
        <v>0</v>
      </c>
      <c r="E54" s="80"/>
      <c r="F54" s="80"/>
      <c r="G54" s="66">
        <f t="shared" si="1"/>
        <v>0</v>
      </c>
      <c r="H54" s="80">
        <v>0</v>
      </c>
      <c r="I54" s="80">
        <v>0</v>
      </c>
      <c r="J54" s="80"/>
    </row>
    <row r="55" spans="1:77" ht="15">
      <c r="A55" s="82" t="s">
        <v>833</v>
      </c>
      <c r="B55" s="83" t="s">
        <v>834</v>
      </c>
      <c r="C55" s="79">
        <v>0</v>
      </c>
      <c r="D55" s="79"/>
      <c r="E55" s="80"/>
      <c r="F55" s="80"/>
      <c r="G55" s="66">
        <f t="shared" si="1"/>
        <v>0</v>
      </c>
      <c r="H55" s="80">
        <v>0</v>
      </c>
      <c r="I55" s="80"/>
      <c r="J55" s="80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</row>
    <row r="56" spans="1:77">
      <c r="A56" s="84"/>
      <c r="B56" s="85" t="s">
        <v>835</v>
      </c>
      <c r="C56" s="79">
        <v>0</v>
      </c>
      <c r="D56" s="79">
        <v>0</v>
      </c>
      <c r="E56" s="80"/>
      <c r="F56" s="80"/>
      <c r="G56" s="66">
        <f t="shared" si="1"/>
        <v>0</v>
      </c>
      <c r="H56" s="80">
        <v>0</v>
      </c>
      <c r="I56" s="80">
        <v>0</v>
      </c>
      <c r="J56" s="80"/>
    </row>
    <row r="57" spans="1:77" ht="15">
      <c r="A57" s="67" t="s">
        <v>819</v>
      </c>
      <c r="B57" s="68" t="s">
        <v>836</v>
      </c>
      <c r="C57" s="79">
        <v>2415</v>
      </c>
      <c r="D57" s="65">
        <v>145663.67999999999</v>
      </c>
      <c r="E57" s="66">
        <v>142000</v>
      </c>
      <c r="F57" s="66">
        <v>-100000</v>
      </c>
      <c r="G57" s="66">
        <f t="shared" si="1"/>
        <v>42000</v>
      </c>
      <c r="H57" s="80">
        <v>0</v>
      </c>
      <c r="I57" s="66">
        <v>14240.9</v>
      </c>
      <c r="J57" s="77" t="e">
        <f>#REF!</f>
        <v>#REF!</v>
      </c>
      <c r="K57" s="46"/>
      <c r="L57" s="46"/>
      <c r="M57" s="46"/>
      <c r="N57" s="46"/>
      <c r="O57" s="46"/>
      <c r="P57" s="46"/>
      <c r="Q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</row>
    <row r="58" spans="1:77" ht="15">
      <c r="A58" s="82" t="s">
        <v>817</v>
      </c>
      <c r="B58" s="68" t="s">
        <v>837</v>
      </c>
      <c r="C58" s="79">
        <v>1295237.43</v>
      </c>
      <c r="D58" s="79"/>
      <c r="E58" s="80"/>
      <c r="F58" s="80"/>
      <c r="G58" s="66">
        <f t="shared" si="1"/>
        <v>0</v>
      </c>
      <c r="H58" s="80">
        <v>98976</v>
      </c>
      <c r="I58" s="80"/>
      <c r="J58" s="80" t="e">
        <f>#REF!</f>
        <v>#REF!</v>
      </c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</row>
    <row r="59" spans="1:77" ht="15">
      <c r="A59" s="86" t="s">
        <v>819</v>
      </c>
      <c r="B59" s="68" t="s">
        <v>838</v>
      </c>
      <c r="C59" s="79">
        <v>68526.490000000005</v>
      </c>
      <c r="D59" s="65">
        <v>90476.49</v>
      </c>
      <c r="E59" s="66">
        <v>140000</v>
      </c>
      <c r="F59" s="66">
        <v>-120000</v>
      </c>
      <c r="G59" s="66">
        <f t="shared" si="1"/>
        <v>20000</v>
      </c>
      <c r="H59" s="80">
        <v>0</v>
      </c>
      <c r="I59" s="66">
        <v>0</v>
      </c>
      <c r="J59" s="77" t="e">
        <f>#REF!</f>
        <v>#REF!</v>
      </c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</row>
    <row r="60" spans="1:77" ht="15">
      <c r="A60" s="82" t="s">
        <v>833</v>
      </c>
      <c r="B60" s="83" t="s">
        <v>839</v>
      </c>
      <c r="C60" s="79">
        <v>180110</v>
      </c>
      <c r="D60" s="79"/>
      <c r="E60" s="80"/>
      <c r="F60" s="80"/>
      <c r="G60" s="66">
        <f t="shared" si="1"/>
        <v>0</v>
      </c>
      <c r="H60" s="80">
        <v>0</v>
      </c>
      <c r="I60" s="80"/>
      <c r="J60" s="80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</row>
    <row r="61" spans="1:77" ht="15.75">
      <c r="A61" s="87"/>
      <c r="B61" s="88" t="s">
        <v>840</v>
      </c>
      <c r="C61" s="79">
        <v>0</v>
      </c>
      <c r="D61" s="79">
        <v>0</v>
      </c>
      <c r="E61" s="80"/>
      <c r="F61" s="80"/>
      <c r="G61" s="66">
        <f t="shared" si="1"/>
        <v>0</v>
      </c>
      <c r="H61" s="80">
        <v>0</v>
      </c>
      <c r="I61" s="80">
        <v>0</v>
      </c>
      <c r="J61" s="80">
        <f>SUM(K61:P61)</f>
        <v>0</v>
      </c>
      <c r="R61" s="78"/>
    </row>
    <row r="62" spans="1:77" ht="15">
      <c r="A62" s="82" t="s">
        <v>817</v>
      </c>
      <c r="B62" s="83" t="s">
        <v>841</v>
      </c>
      <c r="C62" s="79">
        <v>0</v>
      </c>
      <c r="D62" s="79"/>
      <c r="E62" s="80"/>
      <c r="F62" s="80"/>
      <c r="G62" s="66">
        <f t="shared" si="1"/>
        <v>0</v>
      </c>
      <c r="H62" s="80">
        <v>0</v>
      </c>
      <c r="I62" s="80"/>
      <c r="J62" s="80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</row>
    <row r="63" spans="1:77">
      <c r="A63" s="89" t="s">
        <v>842</v>
      </c>
      <c r="B63" s="89" t="s">
        <v>843</v>
      </c>
      <c r="C63" s="79">
        <v>1785</v>
      </c>
      <c r="D63" s="79">
        <v>122649.61</v>
      </c>
      <c r="E63" s="80">
        <v>55000</v>
      </c>
      <c r="F63" s="79">
        <f>SUM(F64:F66)</f>
        <v>-15000</v>
      </c>
      <c r="G63" s="79">
        <f>SUM(G64:G66)</f>
        <v>40000</v>
      </c>
      <c r="H63" s="80">
        <v>0</v>
      </c>
      <c r="I63" s="79">
        <v>19380</v>
      </c>
      <c r="J63" s="79">
        <f>SUM(J64:J66)</f>
        <v>30000</v>
      </c>
    </row>
    <row r="64" spans="1:77" ht="15">
      <c r="A64" s="86" t="s">
        <v>819</v>
      </c>
      <c r="B64" s="90" t="s">
        <v>844</v>
      </c>
      <c r="C64" s="91">
        <v>0</v>
      </c>
      <c r="D64" s="92">
        <v>9480</v>
      </c>
      <c r="E64" s="93">
        <v>35000</v>
      </c>
      <c r="F64" s="93">
        <v>-25000</v>
      </c>
      <c r="G64" s="66">
        <f>E64+F64</f>
        <v>10000</v>
      </c>
      <c r="H64" s="93">
        <v>0</v>
      </c>
      <c r="I64" s="66">
        <v>640</v>
      </c>
      <c r="J64" s="94">
        <v>10000</v>
      </c>
      <c r="K64" s="95"/>
      <c r="L64" s="95"/>
      <c r="M64" s="95"/>
      <c r="N64" s="95"/>
      <c r="O64" s="95"/>
      <c r="P64" s="95"/>
      <c r="Q64" s="95"/>
      <c r="R64" s="95" t="s">
        <v>845</v>
      </c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</row>
    <row r="65" spans="1:77" ht="15">
      <c r="A65" s="86" t="s">
        <v>819</v>
      </c>
      <c r="B65" s="90" t="s">
        <v>846</v>
      </c>
      <c r="C65" s="91">
        <v>1785</v>
      </c>
      <c r="D65" s="92">
        <v>113169.61</v>
      </c>
      <c r="E65" s="93">
        <v>20000</v>
      </c>
      <c r="F65" s="93">
        <v>10000</v>
      </c>
      <c r="G65" s="66">
        <f>E65+F65</f>
        <v>30000</v>
      </c>
      <c r="H65" s="93"/>
      <c r="I65" s="66">
        <v>18740</v>
      </c>
      <c r="J65" s="94">
        <v>20000</v>
      </c>
      <c r="K65" s="95"/>
      <c r="L65" s="95"/>
      <c r="M65" s="95"/>
      <c r="N65" s="95"/>
      <c r="O65" s="95"/>
      <c r="P65" s="95"/>
      <c r="Q65" s="95"/>
      <c r="R65" s="95" t="s">
        <v>847</v>
      </c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</row>
    <row r="66" spans="1:77" ht="15">
      <c r="A66" s="86" t="s">
        <v>790</v>
      </c>
      <c r="B66" s="96" t="s">
        <v>848</v>
      </c>
      <c r="C66" s="91">
        <v>0</v>
      </c>
      <c r="D66" s="92"/>
      <c r="E66" s="93"/>
      <c r="F66" s="93"/>
      <c r="G66" s="66">
        <f>E66+F66</f>
        <v>0</v>
      </c>
      <c r="H66" s="93">
        <v>0</v>
      </c>
      <c r="I66" s="66"/>
      <c r="J66" s="93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</row>
    <row r="67" spans="1:77">
      <c r="B67" s="61" t="s">
        <v>583</v>
      </c>
      <c r="C67" s="62">
        <v>6336387.6799999997</v>
      </c>
      <c r="D67" s="62">
        <v>6478933.8200000003</v>
      </c>
      <c r="E67" s="62">
        <v>10141924.02</v>
      </c>
      <c r="F67" s="62">
        <f>F68+F69+F70+F75+F80+F88+F93+F98+F103+F114+F101+F102</f>
        <v>-240000</v>
      </c>
      <c r="G67" s="62">
        <f>G68+G69+G70+G75+G80+G88+G93+G98+G103+G114+G101+G102</f>
        <v>9901924.0199999996</v>
      </c>
      <c r="H67" s="62">
        <v>2711711.74</v>
      </c>
      <c r="I67" s="62">
        <v>2722634.1</v>
      </c>
      <c r="J67" s="62" t="e">
        <f>J68+J69+J70+J75+J80+J88+J93+J98+J103+J114+J101+J102</f>
        <v>#REF!</v>
      </c>
    </row>
    <row r="68" spans="1:77">
      <c r="B68" s="97" t="s">
        <v>849</v>
      </c>
      <c r="C68" s="65">
        <v>0</v>
      </c>
      <c r="D68" s="65">
        <v>0</v>
      </c>
      <c r="E68" s="66"/>
      <c r="F68" s="66"/>
      <c r="G68" s="66">
        <f>E68+F68</f>
        <v>0</v>
      </c>
      <c r="H68" s="66">
        <v>0</v>
      </c>
      <c r="I68" s="66">
        <v>0</v>
      </c>
      <c r="J68" s="66"/>
    </row>
    <row r="69" spans="1:77" ht="15">
      <c r="A69" s="98" t="s">
        <v>850</v>
      </c>
      <c r="B69" s="99" t="s">
        <v>851</v>
      </c>
      <c r="C69" s="65">
        <v>76946.2</v>
      </c>
      <c r="D69" s="65"/>
      <c r="E69" s="66"/>
      <c r="F69" s="66"/>
      <c r="G69" s="66">
        <f>E69+F69</f>
        <v>0</v>
      </c>
      <c r="H69" s="66">
        <v>61786</v>
      </c>
      <c r="I69" s="66"/>
      <c r="J69" s="66"/>
    </row>
    <row r="70" spans="1:77">
      <c r="B70" s="97" t="s">
        <v>852</v>
      </c>
      <c r="C70" s="100">
        <v>7292.45</v>
      </c>
      <c r="D70" s="100">
        <v>225873.04</v>
      </c>
      <c r="E70" s="100">
        <v>242213.52</v>
      </c>
      <c r="F70" s="100">
        <f>SUM(F71:F74)</f>
        <v>-37000</v>
      </c>
      <c r="G70" s="100">
        <f>SUM(G71:G74)</f>
        <v>205213.52</v>
      </c>
      <c r="H70" s="100">
        <v>3451.37</v>
      </c>
      <c r="I70" s="100">
        <v>91657.42</v>
      </c>
      <c r="J70" s="100" t="e">
        <f>SUM(J71:J74)</f>
        <v>#REF!</v>
      </c>
    </row>
    <row r="71" spans="1:77" ht="15">
      <c r="A71" s="67" t="s">
        <v>819</v>
      </c>
      <c r="B71" s="68" t="s">
        <v>853</v>
      </c>
      <c r="C71" s="65">
        <v>6763.25</v>
      </c>
      <c r="D71" s="65">
        <v>225273.04</v>
      </c>
      <c r="E71" s="66">
        <v>241613.52</v>
      </c>
      <c r="F71" s="66">
        <v>-37000</v>
      </c>
      <c r="G71" s="66">
        <f>E71+F71</f>
        <v>204613.52</v>
      </c>
      <c r="H71" s="66">
        <v>3073.37</v>
      </c>
      <c r="I71" s="66">
        <v>91407.34</v>
      </c>
      <c r="J71" s="77" t="e">
        <f>#REF!</f>
        <v>#REF!</v>
      </c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</row>
    <row r="72" spans="1:77" ht="15">
      <c r="A72" s="67" t="s">
        <v>819</v>
      </c>
      <c r="B72" s="68" t="s">
        <v>854</v>
      </c>
      <c r="C72" s="65">
        <v>0</v>
      </c>
      <c r="D72" s="65">
        <v>600</v>
      </c>
      <c r="E72" s="66">
        <v>600</v>
      </c>
      <c r="F72" s="66">
        <v>0</v>
      </c>
      <c r="G72" s="66">
        <f>E72+F72</f>
        <v>600</v>
      </c>
      <c r="H72" s="66">
        <v>0</v>
      </c>
      <c r="I72" s="66">
        <v>250.08</v>
      </c>
      <c r="J72" s="77">
        <v>250</v>
      </c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</row>
    <row r="73" spans="1:77" ht="15">
      <c r="A73" s="98" t="s">
        <v>855</v>
      </c>
      <c r="B73" s="101" t="s">
        <v>856</v>
      </c>
      <c r="C73" s="65">
        <v>529.20000000000005</v>
      </c>
      <c r="D73" s="65"/>
      <c r="E73" s="66"/>
      <c r="F73" s="66"/>
      <c r="G73" s="66">
        <f>E73+F73</f>
        <v>0</v>
      </c>
      <c r="H73" s="66">
        <v>378</v>
      </c>
      <c r="I73" s="66"/>
      <c r="J73" s="66"/>
    </row>
    <row r="74" spans="1:77" ht="15">
      <c r="A74" s="102" t="s">
        <v>857</v>
      </c>
      <c r="B74" s="101" t="s">
        <v>858</v>
      </c>
      <c r="C74" s="65">
        <v>0</v>
      </c>
      <c r="D74" s="65"/>
      <c r="E74" s="66"/>
      <c r="F74" s="66"/>
      <c r="G74" s="66">
        <f>E74+F74</f>
        <v>0</v>
      </c>
      <c r="H74" s="66">
        <v>0</v>
      </c>
      <c r="I74" s="66"/>
      <c r="J74" s="66"/>
    </row>
    <row r="75" spans="1:77">
      <c r="B75" s="103" t="s">
        <v>859</v>
      </c>
      <c r="C75" s="100">
        <v>1345</v>
      </c>
      <c r="D75" s="100">
        <v>0</v>
      </c>
      <c r="E75" s="100">
        <v>0</v>
      </c>
      <c r="F75" s="100">
        <f>SUM(F76:F79)</f>
        <v>0</v>
      </c>
      <c r="G75" s="100">
        <f>SUM(G76:G79)</f>
        <v>0</v>
      </c>
      <c r="H75" s="100">
        <v>1110</v>
      </c>
      <c r="I75" s="100">
        <v>0</v>
      </c>
      <c r="J75" s="100">
        <f>SUM(J76:J79)</f>
        <v>0</v>
      </c>
    </row>
    <row r="76" spans="1:77">
      <c r="B76" s="104" t="s">
        <v>860</v>
      </c>
      <c r="C76" s="65">
        <v>0</v>
      </c>
      <c r="D76" s="65">
        <v>0</v>
      </c>
      <c r="E76" s="66"/>
      <c r="F76" s="66"/>
      <c r="G76" s="66">
        <f>E76+F76</f>
        <v>0</v>
      </c>
      <c r="H76" s="66">
        <v>0</v>
      </c>
      <c r="I76" s="66">
        <v>0</v>
      </c>
      <c r="J76" s="66"/>
    </row>
    <row r="77" spans="1:77" ht="15.75">
      <c r="A77" s="105" t="s">
        <v>857</v>
      </c>
      <c r="B77" s="106" t="s">
        <v>861</v>
      </c>
      <c r="C77" s="65">
        <v>0</v>
      </c>
      <c r="D77" s="65"/>
      <c r="E77" s="66"/>
      <c r="F77" s="66"/>
      <c r="G77" s="66">
        <f>E77+F77</f>
        <v>0</v>
      </c>
      <c r="H77" s="66">
        <v>0</v>
      </c>
      <c r="I77" s="66"/>
      <c r="J77" s="66"/>
    </row>
    <row r="78" spans="1:77" ht="15.75">
      <c r="A78" s="105" t="s">
        <v>794</v>
      </c>
      <c r="B78" s="106" t="s">
        <v>862</v>
      </c>
      <c r="C78" s="65">
        <v>1345</v>
      </c>
      <c r="D78" s="65"/>
      <c r="E78" s="66"/>
      <c r="F78" s="66"/>
      <c r="G78" s="66">
        <f>E78+F78</f>
        <v>0</v>
      </c>
      <c r="H78" s="66">
        <v>1110</v>
      </c>
      <c r="I78" s="66"/>
      <c r="J78" s="66"/>
    </row>
    <row r="79" spans="1:77">
      <c r="B79" s="104" t="s">
        <v>863</v>
      </c>
      <c r="C79" s="65">
        <v>0</v>
      </c>
      <c r="D79" s="65">
        <v>0</v>
      </c>
      <c r="E79" s="66">
        <v>0</v>
      </c>
      <c r="F79" s="66"/>
      <c r="G79" s="66">
        <f>E79+F79</f>
        <v>0</v>
      </c>
      <c r="H79" s="66">
        <v>0</v>
      </c>
      <c r="I79" s="66">
        <v>0</v>
      </c>
      <c r="J79" s="66"/>
    </row>
    <row r="80" spans="1:77" ht="15">
      <c r="A80" s="46"/>
      <c r="B80" s="97" t="s">
        <v>864</v>
      </c>
      <c r="C80" s="79">
        <v>15160</v>
      </c>
      <c r="D80" s="79">
        <v>150</v>
      </c>
      <c r="E80" s="66">
        <v>0</v>
      </c>
      <c r="F80" s="100">
        <f>SUM(F81:F87)</f>
        <v>0</v>
      </c>
      <c r="G80" s="100">
        <f>SUM(G81:G87)</f>
        <v>0</v>
      </c>
      <c r="H80" s="66">
        <v>0</v>
      </c>
      <c r="I80" s="79">
        <v>0</v>
      </c>
      <c r="J80" s="100">
        <f>SUM(J81:J87)</f>
        <v>0</v>
      </c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</row>
    <row r="81" spans="1:77" ht="15">
      <c r="A81" s="95" t="s">
        <v>865</v>
      </c>
      <c r="B81" s="107" t="s">
        <v>866</v>
      </c>
      <c r="C81" s="108">
        <v>15160</v>
      </c>
      <c r="D81" s="92"/>
      <c r="E81" s="93"/>
      <c r="F81" s="93"/>
      <c r="G81" s="66">
        <f t="shared" ref="G81:G87" si="2">E81+F81</f>
        <v>0</v>
      </c>
      <c r="H81" s="93">
        <v>0</v>
      </c>
      <c r="I81" s="93"/>
      <c r="J81" s="93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</row>
    <row r="82" spans="1:77" ht="15">
      <c r="A82" s="95" t="s">
        <v>867</v>
      </c>
      <c r="B82" s="107" t="s">
        <v>866</v>
      </c>
      <c r="C82" s="108"/>
      <c r="D82" s="92"/>
      <c r="E82" s="93"/>
      <c r="F82" s="93"/>
      <c r="G82" s="66">
        <f t="shared" si="2"/>
        <v>0</v>
      </c>
      <c r="H82" s="93"/>
      <c r="I82" s="93"/>
      <c r="J82" s="93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</row>
    <row r="83" spans="1:77" ht="15">
      <c r="A83" s="95" t="s">
        <v>868</v>
      </c>
      <c r="B83" s="107" t="s">
        <v>866</v>
      </c>
      <c r="C83" s="109"/>
      <c r="D83" s="92"/>
      <c r="E83" s="93"/>
      <c r="F83" s="93"/>
      <c r="G83" s="66">
        <f t="shared" si="2"/>
        <v>0</v>
      </c>
      <c r="H83" s="93"/>
      <c r="I83" s="93"/>
      <c r="J83" s="93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5"/>
      <c r="BY83" s="95"/>
    </row>
    <row r="84" spans="1:77" ht="15">
      <c r="A84" s="95" t="s">
        <v>819</v>
      </c>
      <c r="B84" s="107" t="s">
        <v>869</v>
      </c>
      <c r="C84" s="109"/>
      <c r="D84" s="92">
        <v>150</v>
      </c>
      <c r="E84" s="93"/>
      <c r="F84" s="93"/>
      <c r="G84" s="66">
        <f t="shared" si="2"/>
        <v>0</v>
      </c>
      <c r="H84" s="93"/>
      <c r="I84" s="66">
        <v>0</v>
      </c>
      <c r="J84" s="93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</row>
    <row r="85" spans="1:77" ht="15">
      <c r="A85" s="95" t="s">
        <v>865</v>
      </c>
      <c r="B85" s="110" t="s">
        <v>870</v>
      </c>
      <c r="C85" s="109"/>
      <c r="D85" s="92"/>
      <c r="E85" s="93"/>
      <c r="F85" s="93"/>
      <c r="G85" s="66">
        <f t="shared" si="2"/>
        <v>0</v>
      </c>
      <c r="H85" s="93"/>
      <c r="I85" s="93"/>
      <c r="J85" s="93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</row>
    <row r="86" spans="1:77" ht="15">
      <c r="A86" s="95" t="s">
        <v>857</v>
      </c>
      <c r="B86" s="107" t="s">
        <v>870</v>
      </c>
      <c r="C86" s="92"/>
      <c r="D86" s="92"/>
      <c r="E86" s="93"/>
      <c r="F86" s="93"/>
      <c r="G86" s="66">
        <f t="shared" si="2"/>
        <v>0</v>
      </c>
      <c r="H86" s="93"/>
      <c r="I86" s="93"/>
      <c r="J86" s="93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</row>
    <row r="87" spans="1:77" ht="15">
      <c r="A87" s="95" t="s">
        <v>815</v>
      </c>
      <c r="B87" s="107" t="s">
        <v>870</v>
      </c>
      <c r="C87" s="92"/>
      <c r="D87" s="92"/>
      <c r="E87" s="93"/>
      <c r="F87" s="93"/>
      <c r="G87" s="66">
        <f t="shared" si="2"/>
        <v>0</v>
      </c>
      <c r="H87" s="93"/>
      <c r="I87" s="93"/>
      <c r="J87" s="93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</row>
    <row r="88" spans="1:77">
      <c r="B88" s="103" t="s">
        <v>871</v>
      </c>
      <c r="C88" s="100">
        <v>150786.03</v>
      </c>
      <c r="D88" s="100">
        <v>313488.64000000001</v>
      </c>
      <c r="E88" s="100">
        <v>688000</v>
      </c>
      <c r="F88" s="100">
        <f>SUM(F89:F92)</f>
        <v>-97000</v>
      </c>
      <c r="G88" s="100">
        <f>SUM(G89:G92)</f>
        <v>591000</v>
      </c>
      <c r="H88" s="100">
        <v>1846.99</v>
      </c>
      <c r="I88" s="100">
        <v>68635.97</v>
      </c>
      <c r="J88" s="100" t="e">
        <f>SUM(J89:J92)</f>
        <v>#REF!</v>
      </c>
    </row>
    <row r="89" spans="1:77" ht="15">
      <c r="A89" s="67" t="s">
        <v>819</v>
      </c>
      <c r="B89" s="68" t="s">
        <v>872</v>
      </c>
      <c r="C89" s="65">
        <v>0</v>
      </c>
      <c r="D89" s="65">
        <v>7790</v>
      </c>
      <c r="E89" s="66">
        <v>26000</v>
      </c>
      <c r="F89" s="66">
        <v>0</v>
      </c>
      <c r="G89" s="66">
        <f>E89+F89</f>
        <v>26000</v>
      </c>
      <c r="H89" s="66">
        <v>0</v>
      </c>
      <c r="I89" s="66">
        <v>4840</v>
      </c>
      <c r="J89" s="77">
        <v>25000</v>
      </c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</row>
    <row r="90" spans="1:77">
      <c r="A90" s="67" t="s">
        <v>819</v>
      </c>
      <c r="B90" s="68" t="s">
        <v>873</v>
      </c>
      <c r="C90" s="65">
        <v>150169.43</v>
      </c>
      <c r="D90" s="65">
        <v>299320.13</v>
      </c>
      <c r="E90" s="66">
        <v>650000</v>
      </c>
      <c r="F90" s="66">
        <v>-100000</v>
      </c>
      <c r="G90" s="66">
        <f>E90+F90</f>
        <v>550000</v>
      </c>
      <c r="H90" s="66">
        <v>906.99</v>
      </c>
      <c r="I90" s="66">
        <v>62855.97</v>
      </c>
      <c r="J90" s="77" t="e">
        <f>#REF!+#REF!</f>
        <v>#REF!</v>
      </c>
    </row>
    <row r="91" spans="1:77" ht="15">
      <c r="A91" s="111" t="s">
        <v>817</v>
      </c>
      <c r="B91" s="112" t="s">
        <v>874</v>
      </c>
      <c r="C91" s="65">
        <v>0</v>
      </c>
      <c r="D91" s="65"/>
      <c r="E91" s="66"/>
      <c r="F91" s="66"/>
      <c r="G91" s="66">
        <f>E91+F91</f>
        <v>0</v>
      </c>
      <c r="H91" s="66">
        <v>0</v>
      </c>
      <c r="I91" s="66"/>
      <c r="J91" s="6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</row>
    <row r="92" spans="1:77" ht="15">
      <c r="A92" s="67" t="s">
        <v>819</v>
      </c>
      <c r="B92" s="112" t="s">
        <v>875</v>
      </c>
      <c r="C92" s="65">
        <v>616.6</v>
      </c>
      <c r="D92" s="65">
        <v>6378.51</v>
      </c>
      <c r="E92" s="66">
        <v>12000</v>
      </c>
      <c r="F92" s="66">
        <v>3000</v>
      </c>
      <c r="G92" s="66">
        <f>E92+F92</f>
        <v>15000</v>
      </c>
      <c r="H92" s="66">
        <v>940</v>
      </c>
      <c r="I92" s="66">
        <v>940</v>
      </c>
      <c r="J92" s="77" t="e">
        <f>#REF!</f>
        <v>#REF!</v>
      </c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</row>
    <row r="93" spans="1:77" ht="15">
      <c r="A93" s="113"/>
      <c r="B93" s="114" t="s">
        <v>876</v>
      </c>
      <c r="C93" s="115">
        <v>31177.11</v>
      </c>
      <c r="D93" s="115">
        <v>707950.56</v>
      </c>
      <c r="E93" s="116">
        <v>702000</v>
      </c>
      <c r="F93" s="100">
        <f>SUM(F94:F97)</f>
        <v>-106000</v>
      </c>
      <c r="G93" s="100">
        <f>SUM(G94:G97)</f>
        <v>596000</v>
      </c>
      <c r="H93" s="116">
        <v>7508.22</v>
      </c>
      <c r="I93" s="116">
        <v>215404.84</v>
      </c>
      <c r="J93" s="100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</row>
    <row r="94" spans="1:77" ht="15">
      <c r="A94" s="86" t="s">
        <v>819</v>
      </c>
      <c r="B94" s="117" t="s">
        <v>877</v>
      </c>
      <c r="C94" s="92">
        <v>5785.17</v>
      </c>
      <c r="D94" s="92">
        <v>89673.15</v>
      </c>
      <c r="E94" s="93">
        <v>90000</v>
      </c>
      <c r="F94" s="93">
        <v>-29000</v>
      </c>
      <c r="G94" s="66">
        <f>E94+F94</f>
        <v>61000</v>
      </c>
      <c r="H94" s="93">
        <v>1939.5</v>
      </c>
      <c r="I94" s="66">
        <v>32938.269999999997</v>
      </c>
      <c r="J94" s="93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</row>
    <row r="95" spans="1:77" ht="15">
      <c r="A95" s="86" t="s">
        <v>819</v>
      </c>
      <c r="B95" s="117" t="s">
        <v>878</v>
      </c>
      <c r="C95" s="92">
        <v>24804.720000000001</v>
      </c>
      <c r="D95" s="92">
        <v>618277.41</v>
      </c>
      <c r="E95" s="93">
        <v>612000</v>
      </c>
      <c r="F95" s="93">
        <v>-77000</v>
      </c>
      <c r="G95" s="66">
        <f>E95+F95</f>
        <v>535000</v>
      </c>
      <c r="H95" s="93">
        <v>5430.56</v>
      </c>
      <c r="I95" s="66">
        <v>182466.57</v>
      </c>
      <c r="J95" s="93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</row>
    <row r="96" spans="1:77" ht="15">
      <c r="A96" s="118" t="s">
        <v>817</v>
      </c>
      <c r="B96" s="119" t="s">
        <v>879</v>
      </c>
      <c r="C96" s="92">
        <v>587.22</v>
      </c>
      <c r="D96" s="92"/>
      <c r="E96" s="93"/>
      <c r="F96" s="93"/>
      <c r="G96" s="66">
        <f>E96+F96</f>
        <v>0</v>
      </c>
      <c r="H96" s="93">
        <v>138.16</v>
      </c>
      <c r="I96" s="93"/>
      <c r="J96" s="93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</row>
    <row r="97" spans="1:77" ht="15">
      <c r="A97" s="118" t="s">
        <v>817</v>
      </c>
      <c r="B97" s="119" t="s">
        <v>880</v>
      </c>
      <c r="C97" s="92">
        <v>0</v>
      </c>
      <c r="D97" s="92"/>
      <c r="E97" s="93"/>
      <c r="F97" s="93"/>
      <c r="G97" s="66">
        <f>E97+F97</f>
        <v>0</v>
      </c>
      <c r="H97" s="93"/>
      <c r="I97" s="93"/>
      <c r="J97" s="93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5"/>
      <c r="BY97" s="95"/>
    </row>
    <row r="98" spans="1:77" ht="15">
      <c r="A98" s="120"/>
      <c r="B98" s="114" t="s">
        <v>881</v>
      </c>
      <c r="C98" s="115">
        <v>4732511.6900000004</v>
      </c>
      <c r="D98" s="115">
        <v>4765951.87</v>
      </c>
      <c r="E98" s="115">
        <v>7300000</v>
      </c>
      <c r="F98" s="100">
        <f>SUM(F99:F100)</f>
        <v>0</v>
      </c>
      <c r="G98" s="100">
        <f>SUM(G99:G100)</f>
        <v>7300000</v>
      </c>
      <c r="H98" s="115">
        <v>2104428.16</v>
      </c>
      <c r="I98" s="115">
        <v>2117002.56</v>
      </c>
      <c r="J98" s="100" t="e">
        <f>SUM(J99:J100)</f>
        <v>#REF!</v>
      </c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</row>
    <row r="99" spans="1:77" ht="15">
      <c r="A99" s="67" t="s">
        <v>819</v>
      </c>
      <c r="B99" s="68" t="s">
        <v>882</v>
      </c>
      <c r="C99" s="65">
        <v>4183074.83</v>
      </c>
      <c r="D99" s="65">
        <v>4215915.01</v>
      </c>
      <c r="E99" s="121">
        <v>7300000</v>
      </c>
      <c r="F99" s="66"/>
      <c r="G99" s="66">
        <f>E99+F99</f>
        <v>7300000</v>
      </c>
      <c r="H99" s="121">
        <v>1923790.25</v>
      </c>
      <c r="I99" s="66">
        <v>1936364.65</v>
      </c>
      <c r="J99" s="77" t="e">
        <f>#REF!</f>
        <v>#REF!</v>
      </c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</row>
    <row r="100" spans="1:77" ht="15">
      <c r="A100" s="67" t="s">
        <v>883</v>
      </c>
      <c r="B100" s="68" t="s">
        <v>884</v>
      </c>
      <c r="C100" s="65">
        <v>549436.86</v>
      </c>
      <c r="D100" s="65">
        <v>550036.86</v>
      </c>
      <c r="E100" s="66"/>
      <c r="F100" s="66"/>
      <c r="G100" s="66">
        <f>E100+F100</f>
        <v>0</v>
      </c>
      <c r="H100" s="121">
        <v>180637.91</v>
      </c>
      <c r="I100" s="66">
        <v>180637.91</v>
      </c>
      <c r="J100" s="77" t="e">
        <f>#REF!</f>
        <v>#REF!</v>
      </c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</row>
    <row r="101" spans="1:77" ht="15">
      <c r="A101" s="122" t="s">
        <v>885</v>
      </c>
      <c r="B101" s="123" t="s">
        <v>886</v>
      </c>
      <c r="C101" s="65">
        <v>0</v>
      </c>
      <c r="D101" s="65"/>
      <c r="E101" s="66"/>
      <c r="F101" s="66"/>
      <c r="G101" s="66">
        <f>E101+F101</f>
        <v>0</v>
      </c>
      <c r="H101" s="66">
        <v>0</v>
      </c>
      <c r="I101" s="66"/>
      <c r="J101" s="6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</row>
    <row r="102" spans="1:77" ht="15">
      <c r="A102" s="98" t="s">
        <v>855</v>
      </c>
      <c r="B102" s="99" t="s">
        <v>887</v>
      </c>
      <c r="C102" s="65">
        <v>0</v>
      </c>
      <c r="D102" s="65"/>
      <c r="E102" s="66"/>
      <c r="F102" s="66"/>
      <c r="G102" s="66">
        <f>E102+F102</f>
        <v>0</v>
      </c>
      <c r="H102" s="66">
        <v>0</v>
      </c>
      <c r="I102" s="66"/>
      <c r="J102" s="66"/>
    </row>
    <row r="103" spans="1:77">
      <c r="B103" s="97" t="s">
        <v>888</v>
      </c>
      <c r="C103" s="100">
        <v>1321169.2</v>
      </c>
      <c r="D103" s="100">
        <v>465519.71</v>
      </c>
      <c r="E103" s="100">
        <v>1209710.5</v>
      </c>
      <c r="F103" s="100">
        <f>SUM(F104:F114)+F122+F123+F124</f>
        <v>0</v>
      </c>
      <c r="G103" s="100">
        <f>SUM(G104:G114)+G122+G123+G124</f>
        <v>1209710.5</v>
      </c>
      <c r="H103" s="100">
        <v>531581</v>
      </c>
      <c r="I103" s="100">
        <v>229933.31</v>
      </c>
      <c r="J103" s="100" t="e">
        <f>SUM(J104:J114)+J122+J123+J124</f>
        <v>#REF!</v>
      </c>
    </row>
    <row r="104" spans="1:77">
      <c r="B104" s="124" t="s">
        <v>889</v>
      </c>
      <c r="C104" s="65">
        <v>0</v>
      </c>
      <c r="D104" s="65">
        <v>0</v>
      </c>
      <c r="E104" s="66"/>
      <c r="F104" s="66"/>
      <c r="G104" s="66">
        <f t="shared" ref="G104:G124" si="3">E104+F104</f>
        <v>0</v>
      </c>
      <c r="H104" s="66">
        <v>0</v>
      </c>
      <c r="I104" s="66">
        <v>0</v>
      </c>
      <c r="J104" s="66"/>
    </row>
    <row r="105" spans="1:77" ht="15.75">
      <c r="B105" s="124" t="s">
        <v>890</v>
      </c>
      <c r="C105" s="65">
        <v>162272.10999999999</v>
      </c>
      <c r="D105" s="65">
        <v>162272.10999999999</v>
      </c>
      <c r="E105" s="66">
        <v>108910.5</v>
      </c>
      <c r="F105" s="66"/>
      <c r="G105" s="66">
        <f t="shared" si="3"/>
        <v>108910.5</v>
      </c>
      <c r="H105" s="66">
        <v>13050.5</v>
      </c>
      <c r="I105" s="66">
        <v>13050.5</v>
      </c>
      <c r="J105" s="77" t="e">
        <f>#REF!+#REF!</f>
        <v>#REF!</v>
      </c>
      <c r="R105" s="78" t="s">
        <v>891</v>
      </c>
      <c r="S105" s="78" t="s">
        <v>892</v>
      </c>
    </row>
    <row r="106" spans="1:77" ht="15">
      <c r="A106" s="98" t="s">
        <v>867</v>
      </c>
      <c r="B106" s="99" t="s">
        <v>893</v>
      </c>
      <c r="C106" s="65">
        <v>29726.76</v>
      </c>
      <c r="D106" s="65"/>
      <c r="E106" s="66"/>
      <c r="F106" s="66"/>
      <c r="G106" s="66">
        <f t="shared" si="3"/>
        <v>0</v>
      </c>
      <c r="H106" s="66">
        <v>11168.68</v>
      </c>
      <c r="I106" s="66"/>
      <c r="J106" s="66"/>
    </row>
    <row r="107" spans="1:77">
      <c r="B107" s="104" t="s">
        <v>894</v>
      </c>
      <c r="C107" s="65">
        <v>91.04</v>
      </c>
      <c r="D107" s="65">
        <v>91.04</v>
      </c>
      <c r="E107" s="66"/>
      <c r="F107" s="66"/>
      <c r="G107" s="66">
        <f t="shared" si="3"/>
        <v>0</v>
      </c>
      <c r="H107" s="66">
        <v>0</v>
      </c>
      <c r="I107" s="66">
        <v>0</v>
      </c>
      <c r="J107" s="66"/>
    </row>
    <row r="108" spans="1:77">
      <c r="B108" s="125" t="s">
        <v>895</v>
      </c>
      <c r="C108" s="65">
        <v>0</v>
      </c>
      <c r="D108" s="65">
        <v>0</v>
      </c>
      <c r="E108" s="66"/>
      <c r="F108" s="66"/>
      <c r="G108" s="66">
        <f t="shared" si="3"/>
        <v>0</v>
      </c>
      <c r="H108" s="66">
        <v>0</v>
      </c>
      <c r="I108" s="66">
        <v>0</v>
      </c>
      <c r="J108" s="66"/>
    </row>
    <row r="109" spans="1:77">
      <c r="B109" s="104" t="s">
        <v>896</v>
      </c>
      <c r="C109" s="65">
        <v>0</v>
      </c>
      <c r="D109" s="65">
        <v>0</v>
      </c>
      <c r="E109" s="66"/>
      <c r="F109" s="66"/>
      <c r="G109" s="66">
        <f t="shared" si="3"/>
        <v>0</v>
      </c>
      <c r="H109" s="66">
        <v>0</v>
      </c>
      <c r="I109" s="66">
        <v>0</v>
      </c>
      <c r="J109" s="66"/>
    </row>
    <row r="110" spans="1:77" ht="15">
      <c r="A110" s="98" t="s">
        <v>857</v>
      </c>
      <c r="B110" s="99" t="s">
        <v>897</v>
      </c>
      <c r="C110" s="65">
        <v>0</v>
      </c>
      <c r="D110" s="65"/>
      <c r="E110" s="66"/>
      <c r="F110" s="66"/>
      <c r="G110" s="66">
        <f t="shared" si="3"/>
        <v>0</v>
      </c>
      <c r="H110" s="66">
        <v>0</v>
      </c>
      <c r="I110" s="66"/>
      <c r="J110" s="66"/>
    </row>
    <row r="111" spans="1:77">
      <c r="B111" s="104" t="s">
        <v>898</v>
      </c>
      <c r="C111" s="65">
        <v>0</v>
      </c>
      <c r="D111" s="65">
        <v>0</v>
      </c>
      <c r="E111" s="66"/>
      <c r="F111" s="66"/>
      <c r="G111" s="66">
        <f t="shared" si="3"/>
        <v>0</v>
      </c>
      <c r="H111" s="66">
        <v>0</v>
      </c>
      <c r="I111" s="66">
        <v>0</v>
      </c>
      <c r="J111" s="66"/>
    </row>
    <row r="112" spans="1:77">
      <c r="A112" s="67" t="s">
        <v>819</v>
      </c>
      <c r="B112" s="104" t="s">
        <v>899</v>
      </c>
      <c r="C112" s="65">
        <v>1134.01</v>
      </c>
      <c r="D112" s="92">
        <v>128331.93</v>
      </c>
      <c r="E112" s="121">
        <v>202000</v>
      </c>
      <c r="F112" s="93"/>
      <c r="G112" s="66">
        <f t="shared" si="3"/>
        <v>202000</v>
      </c>
      <c r="H112" s="121">
        <v>12070.34</v>
      </c>
      <c r="I112" s="66">
        <v>86466.33</v>
      </c>
      <c r="J112" s="94" t="e">
        <f>#REF!+#REF!</f>
        <v>#REF!</v>
      </c>
    </row>
    <row r="113" spans="1:77">
      <c r="B113" s="126" t="s">
        <v>900</v>
      </c>
      <c r="C113" s="65">
        <v>0</v>
      </c>
      <c r="D113" s="65">
        <v>0</v>
      </c>
      <c r="E113" s="66"/>
      <c r="F113" s="66"/>
      <c r="G113" s="66">
        <f t="shared" si="3"/>
        <v>0</v>
      </c>
      <c r="H113" s="66">
        <v>0</v>
      </c>
      <c r="I113" s="66">
        <v>0</v>
      </c>
      <c r="J113" s="66"/>
    </row>
    <row r="114" spans="1:77">
      <c r="A114" s="51" t="s">
        <v>817</v>
      </c>
      <c r="B114" s="89" t="s">
        <v>901</v>
      </c>
      <c r="C114" s="65">
        <v>875700</v>
      </c>
      <c r="D114" s="65">
        <v>0</v>
      </c>
      <c r="E114" s="65">
        <v>0</v>
      </c>
      <c r="F114" s="100">
        <f>SUM(F115:F121)</f>
        <v>0</v>
      </c>
      <c r="G114" s="66">
        <f t="shared" si="3"/>
        <v>0</v>
      </c>
      <c r="H114" s="65">
        <v>364875</v>
      </c>
      <c r="I114" s="65">
        <v>0</v>
      </c>
      <c r="J114" s="100">
        <f>SUM(J115:J121)</f>
        <v>0</v>
      </c>
    </row>
    <row r="115" spans="1:77" ht="15">
      <c r="A115" s="127"/>
      <c r="B115" s="128" t="s">
        <v>902</v>
      </c>
      <c r="C115" s="92">
        <v>27144</v>
      </c>
      <c r="D115" s="92"/>
      <c r="E115" s="93"/>
      <c r="F115" s="93"/>
      <c r="G115" s="66">
        <f t="shared" si="3"/>
        <v>0</v>
      </c>
      <c r="H115" s="93">
        <v>11310</v>
      </c>
      <c r="I115" s="93"/>
      <c r="J115" s="93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5"/>
      <c r="BY115" s="95"/>
    </row>
    <row r="116" spans="1:77" ht="15">
      <c r="A116" s="127"/>
      <c r="B116" s="128" t="s">
        <v>903</v>
      </c>
      <c r="C116" s="92">
        <v>21600</v>
      </c>
      <c r="D116" s="92"/>
      <c r="E116" s="93"/>
      <c r="F116" s="93"/>
      <c r="G116" s="66">
        <f t="shared" si="3"/>
        <v>0</v>
      </c>
      <c r="H116" s="93">
        <v>9000</v>
      </c>
      <c r="I116" s="93"/>
      <c r="J116" s="93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  <c r="BV116" s="95"/>
      <c r="BW116" s="95"/>
      <c r="BX116" s="95"/>
      <c r="BY116" s="95"/>
    </row>
    <row r="117" spans="1:77" ht="15">
      <c r="A117" s="127"/>
      <c r="B117" s="128" t="s">
        <v>904</v>
      </c>
      <c r="C117" s="92">
        <v>39636</v>
      </c>
      <c r="D117" s="92"/>
      <c r="E117" s="93"/>
      <c r="F117" s="93"/>
      <c r="G117" s="66">
        <f t="shared" si="3"/>
        <v>0</v>
      </c>
      <c r="H117" s="93">
        <v>16515</v>
      </c>
      <c r="I117" s="93"/>
      <c r="J117" s="93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5"/>
      <c r="BY117" s="95"/>
    </row>
    <row r="118" spans="1:77" ht="15">
      <c r="A118" s="127"/>
      <c r="B118" s="128" t="s">
        <v>905</v>
      </c>
      <c r="C118" s="92">
        <v>692400</v>
      </c>
      <c r="D118" s="92"/>
      <c r="E118" s="93"/>
      <c r="F118" s="93"/>
      <c r="G118" s="66">
        <f t="shared" si="3"/>
        <v>0</v>
      </c>
      <c r="H118" s="93">
        <v>288500</v>
      </c>
      <c r="I118" s="93"/>
      <c r="J118" s="93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</row>
    <row r="119" spans="1:77" ht="15">
      <c r="A119" s="127"/>
      <c r="B119" s="128" t="s">
        <v>906</v>
      </c>
      <c r="C119" s="92">
        <v>27960</v>
      </c>
      <c r="D119" s="92"/>
      <c r="E119" s="93"/>
      <c r="F119" s="93"/>
      <c r="G119" s="66">
        <f t="shared" si="3"/>
        <v>0</v>
      </c>
      <c r="H119" s="93">
        <v>11650</v>
      </c>
      <c r="I119" s="93"/>
      <c r="J119" s="93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</row>
    <row r="120" spans="1:77" ht="15">
      <c r="A120" s="127"/>
      <c r="B120" s="128" t="s">
        <v>907</v>
      </c>
      <c r="C120" s="92">
        <v>60540</v>
      </c>
      <c r="D120" s="92"/>
      <c r="E120" s="93"/>
      <c r="F120" s="93"/>
      <c r="G120" s="66">
        <f t="shared" si="3"/>
        <v>0</v>
      </c>
      <c r="H120" s="93">
        <v>25225</v>
      </c>
      <c r="I120" s="93"/>
      <c r="J120" s="93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</row>
    <row r="121" spans="1:77" ht="15">
      <c r="A121" s="127"/>
      <c r="B121" s="128" t="s">
        <v>908</v>
      </c>
      <c r="C121" s="92">
        <v>6420</v>
      </c>
      <c r="D121" s="92"/>
      <c r="E121" s="93"/>
      <c r="F121" s="93"/>
      <c r="G121" s="66">
        <f t="shared" si="3"/>
        <v>0</v>
      </c>
      <c r="H121" s="93">
        <v>2675</v>
      </c>
      <c r="I121" s="93"/>
      <c r="J121" s="93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</row>
    <row r="122" spans="1:77">
      <c r="A122" s="129" t="s">
        <v>885</v>
      </c>
      <c r="B122" s="130" t="s">
        <v>909</v>
      </c>
      <c r="C122" s="65">
        <v>0</v>
      </c>
      <c r="D122" s="65"/>
      <c r="E122" s="66"/>
      <c r="F122" s="66"/>
      <c r="G122" s="66">
        <f t="shared" si="3"/>
        <v>0</v>
      </c>
      <c r="H122" s="66">
        <v>0</v>
      </c>
      <c r="I122" s="66"/>
      <c r="J122" s="66"/>
    </row>
    <row r="123" spans="1:77">
      <c r="A123" s="129"/>
      <c r="B123" s="131" t="s">
        <v>910</v>
      </c>
      <c r="C123" s="65">
        <v>77420.649999999994</v>
      </c>
      <c r="D123" s="65">
        <v>77420.649999999994</v>
      </c>
      <c r="E123" s="66"/>
      <c r="F123" s="66"/>
      <c r="G123" s="66">
        <f t="shared" si="3"/>
        <v>0</v>
      </c>
      <c r="H123" s="66">
        <v>0</v>
      </c>
      <c r="I123" s="66">
        <v>0</v>
      </c>
      <c r="J123" s="77" t="e">
        <f>#REF!+#REF!+#REF!</f>
        <v>#REF!</v>
      </c>
    </row>
    <row r="124" spans="1:77" ht="15">
      <c r="A124" s="46"/>
      <c r="B124" s="104" t="s">
        <v>911</v>
      </c>
      <c r="C124" s="65">
        <v>174824.63</v>
      </c>
      <c r="D124" s="65">
        <v>174824.63</v>
      </c>
      <c r="E124" s="66">
        <v>898800</v>
      </c>
      <c r="F124" s="66">
        <v>0</v>
      </c>
      <c r="G124" s="66">
        <f t="shared" si="3"/>
        <v>898800</v>
      </c>
      <c r="H124" s="66">
        <v>130416.48</v>
      </c>
      <c r="I124" s="66">
        <v>130416.48</v>
      </c>
      <c r="J124" s="66"/>
    </row>
    <row r="125" spans="1:77">
      <c r="B125" s="61" t="s">
        <v>912</v>
      </c>
      <c r="C125" s="62">
        <v>2338546.86</v>
      </c>
      <c r="D125" s="62">
        <v>0</v>
      </c>
      <c r="E125" s="62">
        <v>0</v>
      </c>
      <c r="F125" s="62">
        <f>SUM(F126:F131)</f>
        <v>0</v>
      </c>
      <c r="G125" s="62">
        <v>0</v>
      </c>
      <c r="H125" s="62">
        <v>867688.14</v>
      </c>
      <c r="I125" s="62">
        <v>0</v>
      </c>
      <c r="J125" s="62">
        <f>SUM(J126:J131)</f>
        <v>0</v>
      </c>
    </row>
    <row r="126" spans="1:77">
      <c r="A126" s="250" t="s">
        <v>788</v>
      </c>
      <c r="B126" s="132" t="s">
        <v>913</v>
      </c>
      <c r="C126" s="65">
        <v>2308901.86</v>
      </c>
      <c r="D126" s="65"/>
      <c r="E126" s="66"/>
      <c r="F126" s="66"/>
      <c r="G126" s="66">
        <f t="shared" ref="G126:G131" si="4">E126+F126</f>
        <v>0</v>
      </c>
      <c r="H126" s="66">
        <v>866699.08</v>
      </c>
      <c r="I126" s="66"/>
      <c r="J126" s="66"/>
    </row>
    <row r="127" spans="1:77">
      <c r="A127" s="250"/>
      <c r="B127" s="132" t="s">
        <v>914</v>
      </c>
      <c r="C127" s="65">
        <v>0</v>
      </c>
      <c r="D127" s="65"/>
      <c r="E127" s="66"/>
      <c r="F127" s="66"/>
      <c r="G127" s="66">
        <f t="shared" si="4"/>
        <v>0</v>
      </c>
      <c r="H127" s="66">
        <v>988</v>
      </c>
      <c r="I127" s="66"/>
      <c r="J127" s="66"/>
    </row>
    <row r="128" spans="1:77">
      <c r="A128" s="250"/>
      <c r="B128" s="132" t="s">
        <v>915</v>
      </c>
      <c r="C128" s="65">
        <v>29645</v>
      </c>
      <c r="D128" s="65"/>
      <c r="E128" s="66"/>
      <c r="F128" s="66"/>
      <c r="G128" s="66">
        <f t="shared" si="4"/>
        <v>0</v>
      </c>
      <c r="H128" s="66">
        <v>0</v>
      </c>
      <c r="I128" s="66"/>
      <c r="J128" s="66"/>
    </row>
    <row r="129" spans="1:10">
      <c r="A129" s="250"/>
      <c r="B129" s="132" t="s">
        <v>916</v>
      </c>
      <c r="C129" s="65">
        <v>0</v>
      </c>
      <c r="D129" s="65"/>
      <c r="E129" s="66"/>
      <c r="F129" s="66"/>
      <c r="G129" s="66">
        <f t="shared" si="4"/>
        <v>0</v>
      </c>
      <c r="H129" s="66">
        <v>1.06</v>
      </c>
      <c r="I129" s="66"/>
      <c r="J129" s="66"/>
    </row>
    <row r="130" spans="1:10">
      <c r="A130" s="250"/>
      <c r="B130" s="132" t="s">
        <v>917</v>
      </c>
      <c r="C130" s="65">
        <v>0</v>
      </c>
      <c r="D130" s="65"/>
      <c r="E130" s="66"/>
      <c r="F130" s="66"/>
      <c r="G130" s="66">
        <f t="shared" si="4"/>
        <v>0</v>
      </c>
      <c r="H130" s="66">
        <v>0</v>
      </c>
      <c r="I130" s="66"/>
      <c r="J130" s="66"/>
    </row>
    <row r="131" spans="1:10">
      <c r="A131" s="250"/>
      <c r="B131" s="132" t="s">
        <v>918</v>
      </c>
      <c r="C131" s="65">
        <v>0</v>
      </c>
      <c r="D131" s="65"/>
      <c r="E131" s="66"/>
      <c r="F131" s="66"/>
      <c r="G131" s="66">
        <f t="shared" si="4"/>
        <v>0</v>
      </c>
      <c r="H131" s="66">
        <v>0</v>
      </c>
      <c r="I131" s="66"/>
      <c r="J131" s="66"/>
    </row>
    <row r="132" spans="1:10">
      <c r="B132" s="61" t="s">
        <v>919</v>
      </c>
      <c r="C132" s="62">
        <v>192293.07</v>
      </c>
      <c r="D132" s="62">
        <v>1719.6</v>
      </c>
      <c r="E132" s="62">
        <v>0</v>
      </c>
      <c r="F132" s="62">
        <f>SUM(F133:F143)</f>
        <v>1850</v>
      </c>
      <c r="G132" s="62">
        <v>0</v>
      </c>
      <c r="H132" s="62">
        <v>136537.65</v>
      </c>
      <c r="I132" s="62">
        <v>767.1</v>
      </c>
      <c r="J132" s="62">
        <f>SUM(J133:J143)</f>
        <v>2000</v>
      </c>
    </row>
    <row r="133" spans="1:10" ht="15">
      <c r="A133" s="133"/>
      <c r="B133" s="134" t="s">
        <v>920</v>
      </c>
      <c r="C133" s="65"/>
      <c r="D133" s="65"/>
      <c r="E133" s="66"/>
      <c r="F133" s="66"/>
      <c r="G133" s="66">
        <f t="shared" ref="G133:G143" si="5">E133+F133</f>
        <v>0</v>
      </c>
      <c r="H133" s="66"/>
      <c r="I133" s="66"/>
      <c r="J133" s="66"/>
    </row>
    <row r="134" spans="1:10">
      <c r="A134" s="251" t="s">
        <v>921</v>
      </c>
      <c r="B134" s="132" t="s">
        <v>922</v>
      </c>
      <c r="C134" s="65">
        <v>95171</v>
      </c>
      <c r="D134" s="65"/>
      <c r="E134" s="66"/>
      <c r="F134" s="66"/>
      <c r="G134" s="66">
        <f t="shared" si="5"/>
        <v>0</v>
      </c>
      <c r="H134" s="66">
        <v>103153</v>
      </c>
      <c r="I134" s="66"/>
      <c r="J134" s="66"/>
    </row>
    <row r="135" spans="1:10">
      <c r="A135" s="251"/>
      <c r="B135" s="132" t="s">
        <v>923</v>
      </c>
      <c r="C135" s="65">
        <v>8502</v>
      </c>
      <c r="D135" s="65"/>
      <c r="E135" s="66"/>
      <c r="F135" s="66"/>
      <c r="G135" s="66">
        <f t="shared" si="5"/>
        <v>0</v>
      </c>
      <c r="H135" s="66">
        <v>1384</v>
      </c>
      <c r="I135" s="66"/>
      <c r="J135" s="66"/>
    </row>
    <row r="136" spans="1:10">
      <c r="A136" s="251"/>
      <c r="B136" s="132" t="s">
        <v>924</v>
      </c>
      <c r="C136" s="65">
        <v>0</v>
      </c>
      <c r="D136" s="65"/>
      <c r="E136" s="66"/>
      <c r="F136" s="66"/>
      <c r="G136" s="66">
        <f t="shared" si="5"/>
        <v>0</v>
      </c>
      <c r="H136" s="66">
        <v>0</v>
      </c>
      <c r="I136" s="66"/>
      <c r="J136" s="66"/>
    </row>
    <row r="137" spans="1:10" ht="15">
      <c r="A137" s="133"/>
      <c r="B137" s="64" t="s">
        <v>925</v>
      </c>
      <c r="C137" s="65">
        <v>1719.6</v>
      </c>
      <c r="D137" s="65">
        <v>1719.6</v>
      </c>
      <c r="E137" s="66"/>
      <c r="F137" s="66">
        <v>1850</v>
      </c>
      <c r="G137" s="66">
        <f t="shared" si="5"/>
        <v>1850</v>
      </c>
      <c r="H137" s="66">
        <v>767.1</v>
      </c>
      <c r="I137" s="66">
        <v>767.1</v>
      </c>
      <c r="J137" s="77">
        <v>2000</v>
      </c>
    </row>
    <row r="138" spans="1:10" ht="15">
      <c r="A138" s="135" t="s">
        <v>926</v>
      </c>
      <c r="B138" s="132" t="s">
        <v>927</v>
      </c>
      <c r="C138" s="65">
        <v>21168</v>
      </c>
      <c r="D138" s="65"/>
      <c r="E138" s="66"/>
      <c r="F138" s="66"/>
      <c r="G138" s="66">
        <f t="shared" si="5"/>
        <v>0</v>
      </c>
      <c r="H138" s="66">
        <v>8974</v>
      </c>
      <c r="I138" s="66"/>
      <c r="J138" s="66"/>
    </row>
    <row r="139" spans="1:10" ht="15">
      <c r="A139" s="136" t="s">
        <v>928</v>
      </c>
      <c r="B139" s="137" t="s">
        <v>929</v>
      </c>
      <c r="C139" s="65">
        <v>6920</v>
      </c>
      <c r="D139" s="65"/>
      <c r="E139" s="66"/>
      <c r="F139" s="66"/>
      <c r="G139" s="66">
        <f t="shared" si="5"/>
        <v>0</v>
      </c>
      <c r="H139" s="66">
        <v>1420</v>
      </c>
      <c r="I139" s="66"/>
      <c r="J139" s="66"/>
    </row>
    <row r="140" spans="1:10" ht="15">
      <c r="A140" s="136" t="s">
        <v>926</v>
      </c>
      <c r="B140" s="137" t="s">
        <v>929</v>
      </c>
      <c r="C140" s="65">
        <v>10425.33</v>
      </c>
      <c r="D140" s="65"/>
      <c r="E140" s="66"/>
      <c r="F140" s="66"/>
      <c r="G140" s="66">
        <f t="shared" si="5"/>
        <v>0</v>
      </c>
      <c r="H140" s="66">
        <v>1218</v>
      </c>
      <c r="I140" s="66"/>
      <c r="J140" s="66"/>
    </row>
    <row r="141" spans="1:10">
      <c r="A141" s="132" t="s">
        <v>867</v>
      </c>
      <c r="B141" s="132" t="s">
        <v>930</v>
      </c>
      <c r="C141" s="65">
        <v>11413.61</v>
      </c>
      <c r="D141" s="65"/>
      <c r="E141" s="66"/>
      <c r="F141" s="66"/>
      <c r="G141" s="66">
        <f t="shared" si="5"/>
        <v>0</v>
      </c>
      <c r="H141" s="66">
        <v>3080.95</v>
      </c>
      <c r="I141" s="66"/>
      <c r="J141" s="66"/>
    </row>
    <row r="142" spans="1:10" ht="15">
      <c r="A142" s="136" t="s">
        <v>931</v>
      </c>
      <c r="B142" s="132" t="s">
        <v>932</v>
      </c>
      <c r="C142" s="65">
        <v>36973.53</v>
      </c>
      <c r="D142" s="65"/>
      <c r="E142" s="66"/>
      <c r="F142" s="66"/>
      <c r="G142" s="66">
        <f t="shared" si="5"/>
        <v>0</v>
      </c>
      <c r="H142" s="66">
        <v>16540.599999999999</v>
      </c>
      <c r="I142" s="66"/>
      <c r="J142" s="66"/>
    </row>
    <row r="143" spans="1:10" ht="15">
      <c r="A143" s="136" t="s">
        <v>931</v>
      </c>
      <c r="B143" s="132" t="s">
        <v>933</v>
      </c>
      <c r="C143" s="65">
        <v>0</v>
      </c>
      <c r="D143" s="65"/>
      <c r="E143" s="66"/>
      <c r="F143" s="66"/>
      <c r="G143" s="66">
        <f t="shared" si="5"/>
        <v>0</v>
      </c>
      <c r="H143" s="66">
        <v>0</v>
      </c>
      <c r="I143" s="66"/>
      <c r="J143" s="66"/>
    </row>
    <row r="144" spans="1:10">
      <c r="B144" s="61" t="s">
        <v>934</v>
      </c>
      <c r="C144" s="62">
        <v>376641.79</v>
      </c>
      <c r="D144" s="62">
        <v>0</v>
      </c>
      <c r="E144" s="62">
        <v>0</v>
      </c>
      <c r="F144" s="62">
        <f>SUM(F145:F147)</f>
        <v>0</v>
      </c>
      <c r="G144" s="62">
        <v>0</v>
      </c>
      <c r="H144" s="62">
        <v>151650.01</v>
      </c>
      <c r="I144" s="62">
        <v>0</v>
      </c>
      <c r="J144" s="62">
        <f>SUM(J145:J147)</f>
        <v>0</v>
      </c>
    </row>
    <row r="145" spans="1:10">
      <c r="A145" s="251" t="s">
        <v>788</v>
      </c>
      <c r="B145" s="132" t="s">
        <v>935</v>
      </c>
      <c r="C145" s="65">
        <v>336388.18</v>
      </c>
      <c r="D145" s="65"/>
      <c r="E145" s="66"/>
      <c r="F145" s="66"/>
      <c r="G145" s="66">
        <f>E145+F145</f>
        <v>0</v>
      </c>
      <c r="H145" s="66">
        <v>137657.17000000001</v>
      </c>
      <c r="I145" s="66"/>
      <c r="J145" s="66"/>
    </row>
    <row r="146" spans="1:10">
      <c r="A146" s="251"/>
      <c r="B146" s="132" t="s">
        <v>936</v>
      </c>
      <c r="C146" s="65">
        <v>37315.43</v>
      </c>
      <c r="D146" s="65"/>
      <c r="E146" s="66"/>
      <c r="F146" s="66"/>
      <c r="G146" s="66">
        <f>E146+F146</f>
        <v>0</v>
      </c>
      <c r="H146" s="66">
        <v>13186.85</v>
      </c>
      <c r="I146" s="66"/>
      <c r="J146" s="66"/>
    </row>
    <row r="147" spans="1:10">
      <c r="A147" s="251"/>
      <c r="B147" s="132" t="s">
        <v>937</v>
      </c>
      <c r="C147" s="65">
        <v>2938.18</v>
      </c>
      <c r="D147" s="65"/>
      <c r="E147" s="66"/>
      <c r="F147" s="66"/>
      <c r="G147" s="66">
        <f>E147+F147</f>
        <v>0</v>
      </c>
      <c r="H147" s="66">
        <v>805.99</v>
      </c>
      <c r="I147" s="66"/>
      <c r="J147" s="66"/>
    </row>
    <row r="148" spans="1:10">
      <c r="B148" s="61" t="s">
        <v>741</v>
      </c>
      <c r="C148" s="62">
        <v>11316.45</v>
      </c>
      <c r="D148" s="62">
        <v>1521.41</v>
      </c>
      <c r="E148" s="62">
        <v>1300</v>
      </c>
      <c r="F148" s="62">
        <f>SUM(F149:F151)</f>
        <v>2000</v>
      </c>
      <c r="G148" s="62">
        <v>1300</v>
      </c>
      <c r="H148" s="62">
        <v>4871.16</v>
      </c>
      <c r="I148" s="62">
        <v>751.05</v>
      </c>
      <c r="J148" s="62">
        <f>SUM(J149:J151)</f>
        <v>5000</v>
      </c>
    </row>
    <row r="149" spans="1:10">
      <c r="B149" s="64" t="s">
        <v>938</v>
      </c>
      <c r="C149" s="65">
        <v>1521.41</v>
      </c>
      <c r="D149" s="65">
        <v>1521.41</v>
      </c>
      <c r="E149" s="66">
        <v>600</v>
      </c>
      <c r="F149" s="66">
        <v>1500</v>
      </c>
      <c r="G149" s="66">
        <f>E149+F149</f>
        <v>2100</v>
      </c>
      <c r="H149" s="66">
        <v>545.16</v>
      </c>
      <c r="I149" s="66">
        <v>545.16</v>
      </c>
      <c r="J149" s="77">
        <v>3000</v>
      </c>
    </row>
    <row r="150" spans="1:10">
      <c r="B150" s="64" t="s">
        <v>939</v>
      </c>
      <c r="C150" s="65">
        <v>0</v>
      </c>
      <c r="D150" s="65">
        <v>0</v>
      </c>
      <c r="E150" s="66">
        <v>700</v>
      </c>
      <c r="F150" s="66">
        <v>500</v>
      </c>
      <c r="G150" s="66">
        <f>E150+F150</f>
        <v>1200</v>
      </c>
      <c r="H150" s="66">
        <v>205.89</v>
      </c>
      <c r="I150" s="66">
        <v>205.89</v>
      </c>
      <c r="J150" s="77">
        <v>2000</v>
      </c>
    </row>
    <row r="151" spans="1:10" ht="15">
      <c r="A151" s="136" t="s">
        <v>855</v>
      </c>
      <c r="B151" s="132" t="s">
        <v>940</v>
      </c>
      <c r="C151" s="65">
        <v>9795.0400000000009</v>
      </c>
      <c r="D151" s="65"/>
      <c r="E151" s="66"/>
      <c r="F151" s="66"/>
      <c r="G151" s="66">
        <f>E151+F151</f>
        <v>0</v>
      </c>
      <c r="H151" s="66">
        <v>4120.1099999999997</v>
      </c>
      <c r="I151" s="66"/>
      <c r="J151" s="66"/>
    </row>
    <row r="152" spans="1:10" ht="15">
      <c r="A152" s="136" t="s">
        <v>857</v>
      </c>
      <c r="B152" s="138" t="s">
        <v>941</v>
      </c>
      <c r="C152" s="62">
        <v>0</v>
      </c>
      <c r="D152" s="62"/>
      <c r="E152" s="139"/>
      <c r="F152" s="139"/>
      <c r="G152" s="139">
        <f>E152+F152</f>
        <v>0</v>
      </c>
      <c r="H152" s="139">
        <v>0</v>
      </c>
      <c r="I152" s="139"/>
      <c r="J152" s="139"/>
    </row>
    <row r="153" spans="1:10">
      <c r="B153" s="61" t="s">
        <v>765</v>
      </c>
      <c r="C153" s="62">
        <v>1336200.08</v>
      </c>
      <c r="D153" s="62">
        <v>0</v>
      </c>
      <c r="E153" s="62">
        <v>0</v>
      </c>
      <c r="F153" s="62">
        <f>SUM(F154:F159)+F162</f>
        <v>0</v>
      </c>
      <c r="G153" s="62">
        <v>0</v>
      </c>
      <c r="H153" s="62">
        <v>537650.88</v>
      </c>
      <c r="I153" s="62">
        <v>0</v>
      </c>
      <c r="J153" s="62">
        <f>SUM(J154:J159)+J162</f>
        <v>0</v>
      </c>
    </row>
    <row r="154" spans="1:10" ht="15">
      <c r="A154" s="136" t="s">
        <v>942</v>
      </c>
      <c r="B154" s="132" t="s">
        <v>943</v>
      </c>
      <c r="C154" s="65">
        <v>1435</v>
      </c>
      <c r="D154" s="65"/>
      <c r="E154" s="66"/>
      <c r="F154" s="66"/>
      <c r="G154" s="66">
        <f t="shared" ref="G154:G162" si="6">E154+F154</f>
        <v>0</v>
      </c>
      <c r="H154" s="66">
        <v>0</v>
      </c>
      <c r="I154" s="66"/>
      <c r="J154" s="66"/>
    </row>
    <row r="155" spans="1:10" ht="15">
      <c r="A155" s="136" t="s">
        <v>944</v>
      </c>
      <c r="B155" s="132" t="s">
        <v>945</v>
      </c>
      <c r="C155" s="65">
        <v>1314752.8799999999</v>
      </c>
      <c r="D155" s="65"/>
      <c r="E155" s="66"/>
      <c r="F155" s="66"/>
      <c r="G155" s="66">
        <f t="shared" si="6"/>
        <v>0</v>
      </c>
      <c r="H155" s="66">
        <v>528803</v>
      </c>
      <c r="I155" s="66"/>
      <c r="J155" s="66"/>
    </row>
    <row r="156" spans="1:10" ht="15">
      <c r="A156" s="136" t="s">
        <v>944</v>
      </c>
      <c r="B156" s="132" t="s">
        <v>946</v>
      </c>
      <c r="C156" s="65">
        <v>15095.46</v>
      </c>
      <c r="D156" s="65"/>
      <c r="E156" s="66"/>
      <c r="F156" s="66"/>
      <c r="G156" s="66">
        <f t="shared" si="6"/>
        <v>0</v>
      </c>
      <c r="H156" s="66">
        <v>6605.73</v>
      </c>
      <c r="I156" s="66"/>
      <c r="J156" s="66"/>
    </row>
    <row r="157" spans="1:10" ht="15">
      <c r="A157" s="136" t="s">
        <v>947</v>
      </c>
      <c r="B157" s="132" t="s">
        <v>948</v>
      </c>
      <c r="C157" s="65">
        <v>4916.74</v>
      </c>
      <c r="D157" s="65"/>
      <c r="E157" s="66"/>
      <c r="F157" s="66"/>
      <c r="G157" s="66">
        <f t="shared" si="6"/>
        <v>0</v>
      </c>
      <c r="H157" s="66">
        <v>2242.15</v>
      </c>
      <c r="I157" s="66"/>
      <c r="J157" s="66"/>
    </row>
    <row r="158" spans="1:10" ht="15">
      <c r="A158" s="136" t="s">
        <v>949</v>
      </c>
      <c r="B158" s="132" t="s">
        <v>950</v>
      </c>
      <c r="C158" s="65">
        <v>0</v>
      </c>
      <c r="D158" s="65"/>
      <c r="E158" s="66"/>
      <c r="F158" s="66"/>
      <c r="G158" s="66">
        <f t="shared" si="6"/>
        <v>0</v>
      </c>
      <c r="H158" s="66">
        <v>0</v>
      </c>
      <c r="I158" s="66"/>
      <c r="J158" s="66"/>
    </row>
    <row r="159" spans="1:10" ht="15">
      <c r="A159" s="136" t="s">
        <v>855</v>
      </c>
      <c r="B159" s="132" t="s">
        <v>951</v>
      </c>
      <c r="C159" s="65">
        <v>0</v>
      </c>
      <c r="D159" s="65"/>
      <c r="E159" s="66"/>
      <c r="F159" s="66"/>
      <c r="G159" s="66">
        <f t="shared" si="6"/>
        <v>0</v>
      </c>
      <c r="H159" s="66">
        <v>0</v>
      </c>
      <c r="I159" s="66"/>
      <c r="J159" s="66"/>
    </row>
    <row r="160" spans="1:10">
      <c r="B160" s="64" t="s">
        <v>952</v>
      </c>
      <c r="C160" s="65"/>
      <c r="D160" s="65"/>
      <c r="E160" s="66"/>
      <c r="F160" s="66"/>
      <c r="G160" s="66">
        <f t="shared" si="6"/>
        <v>0</v>
      </c>
      <c r="H160" s="66"/>
      <c r="I160" s="66"/>
      <c r="J160" s="66"/>
    </row>
    <row r="161" spans="1:10">
      <c r="B161" s="64" t="s">
        <v>953</v>
      </c>
      <c r="C161" s="65"/>
      <c r="D161" s="65"/>
      <c r="E161" s="66"/>
      <c r="F161" s="66"/>
      <c r="G161" s="66">
        <f t="shared" si="6"/>
        <v>0</v>
      </c>
      <c r="H161" s="66"/>
      <c r="I161" s="66"/>
      <c r="J161" s="66"/>
    </row>
    <row r="162" spans="1:10">
      <c r="B162" s="64" t="s">
        <v>954</v>
      </c>
      <c r="C162" s="65">
        <v>0</v>
      </c>
      <c r="D162" s="65">
        <v>0</v>
      </c>
      <c r="E162" s="66"/>
      <c r="F162" s="66"/>
      <c r="G162" s="66">
        <f t="shared" si="6"/>
        <v>0</v>
      </c>
      <c r="H162" s="66">
        <v>0</v>
      </c>
      <c r="I162" s="66">
        <v>0</v>
      </c>
      <c r="J162" s="66"/>
    </row>
    <row r="163" spans="1:10">
      <c r="B163" s="61" t="s">
        <v>955</v>
      </c>
      <c r="C163" s="140">
        <v>55058.2</v>
      </c>
      <c r="D163" s="140">
        <v>0</v>
      </c>
      <c r="E163" s="140">
        <v>0</v>
      </c>
      <c r="F163" s="62">
        <f>SUM(F164:F166)</f>
        <v>0</v>
      </c>
      <c r="G163" s="140">
        <v>0</v>
      </c>
      <c r="H163" s="140">
        <v>4871.05</v>
      </c>
      <c r="I163" s="140">
        <v>0</v>
      </c>
      <c r="J163" s="62">
        <f>SUM(J164:J166)</f>
        <v>0</v>
      </c>
    </row>
    <row r="164" spans="1:10" ht="15">
      <c r="A164" s="136" t="s">
        <v>855</v>
      </c>
      <c r="B164" s="132" t="s">
        <v>956</v>
      </c>
      <c r="C164" s="65">
        <v>1959.34</v>
      </c>
      <c r="D164" s="65"/>
      <c r="E164" s="66"/>
      <c r="F164" s="66"/>
      <c r="G164" s="66">
        <f>E164+F164</f>
        <v>0</v>
      </c>
      <c r="H164" s="66">
        <v>4871.05</v>
      </c>
      <c r="I164" s="66"/>
      <c r="J164" s="66"/>
    </row>
    <row r="165" spans="1:10" ht="15">
      <c r="A165" s="136" t="s">
        <v>788</v>
      </c>
      <c r="B165" s="132" t="s">
        <v>957</v>
      </c>
      <c r="C165" s="65">
        <v>53098.86</v>
      </c>
      <c r="D165" s="65"/>
      <c r="E165" s="66"/>
      <c r="F165" s="66"/>
      <c r="G165" s="66">
        <f>E165+F165</f>
        <v>0</v>
      </c>
      <c r="H165" s="66">
        <v>0</v>
      </c>
      <c r="I165" s="66"/>
      <c r="J165" s="66"/>
    </row>
    <row r="166" spans="1:10">
      <c r="B166" s="64" t="s">
        <v>958</v>
      </c>
      <c r="C166" s="65">
        <v>0</v>
      </c>
      <c r="D166" s="65">
        <v>0</v>
      </c>
      <c r="E166" s="66"/>
      <c r="F166" s="66"/>
      <c r="G166" s="66">
        <f>E166+F166</f>
        <v>0</v>
      </c>
      <c r="H166" s="66">
        <v>0</v>
      </c>
      <c r="I166" s="66">
        <v>0</v>
      </c>
      <c r="J166" s="66"/>
    </row>
    <row r="167" spans="1:10" ht="15">
      <c r="A167" s="136" t="s">
        <v>788</v>
      </c>
      <c r="B167" s="61" t="s">
        <v>959</v>
      </c>
      <c r="C167" s="62">
        <v>247039.76</v>
      </c>
      <c r="D167" s="140"/>
      <c r="E167" s="141"/>
      <c r="F167" s="141"/>
      <c r="G167" s="141">
        <f>E167+F167</f>
        <v>0</v>
      </c>
      <c r="H167" s="141">
        <v>140060.09</v>
      </c>
      <c r="I167" s="141"/>
      <c r="J167" s="141"/>
    </row>
  </sheetData>
  <mergeCells count="5">
    <mergeCell ref="C7:D7"/>
    <mergeCell ref="E7:I7"/>
    <mergeCell ref="A126:A131"/>
    <mergeCell ref="A134:A136"/>
    <mergeCell ref="A145:A147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Grupa I Schody Formularz cenowy</vt:lpstr>
      <vt:lpstr>Grupa II Windy Formularz cenowy</vt:lpstr>
      <vt:lpstr>na 2016 wyjściowe</vt:lpstr>
      <vt:lpstr>IT1_2018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Krystyna Gacka</dc:creator>
  <cp:keywords/>
  <dc:description/>
  <cp:lastModifiedBy>Sandra Konieczka</cp:lastModifiedBy>
  <cp:revision>2</cp:revision>
  <cp:lastPrinted>2024-12-10T08:38:53Z</cp:lastPrinted>
  <dcterms:created xsi:type="dcterms:W3CDTF">2016-06-23T13:47:34Z</dcterms:created>
  <dcterms:modified xsi:type="dcterms:W3CDTF">2024-12-10T08:39:07Z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